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0365" windowHeight="10155"/>
  </bookViews>
  <sheets>
    <sheet name="Determination" sheetId="1" r:id="rId1"/>
    <sheet name="Recklessness" sheetId="3" r:id="rId2"/>
    <sheet name="Assailment" sheetId="4" r:id="rId3"/>
    <sheet name="Sheet2" sheetId="2" r:id="rId4"/>
  </sheets>
  <definedNames>
    <definedName name="Avoidance_Buffs" localSheetId="0">Determination!$B$25</definedName>
    <definedName name="Damage_.28and_Over_Time.29" localSheetId="0">Determination!$B$32</definedName>
    <definedName name="Morale_Drain_.28Over_Time_and_Direct.29" localSheetId="0">Determination!$B$48</definedName>
    <definedName name="Threat_Increase_.28No_ToT_or_Transfer.29" localSheetId="0">Determination!$B$14</definedName>
    <definedName name="Threat_Over_Time" localSheetId="0">Determination!#REF!</definedName>
    <definedName name="Threat_Transfer" localSheetId="0">Determination!$B$9</definedName>
  </definedNames>
  <calcPr calcId="145621"/>
</workbook>
</file>

<file path=xl/calcChain.xml><?xml version="1.0" encoding="utf-8"?>
<calcChain xmlns="http://schemas.openxmlformats.org/spreadsheetml/2006/main">
  <c r="Q50" i="1" l="1"/>
  <c r="AG31" i="1" l="1"/>
  <c r="AF31" i="1"/>
  <c r="AE31" i="1"/>
  <c r="AD31" i="1"/>
  <c r="AC31" i="1"/>
  <c r="AB31" i="1"/>
  <c r="AA31" i="1"/>
  <c r="Y31" i="1"/>
  <c r="Z31" i="1" s="1"/>
  <c r="W31" i="1"/>
  <c r="Q31" i="1"/>
  <c r="R31" i="1" s="1"/>
  <c r="AG13" i="1"/>
  <c r="AF13" i="1"/>
  <c r="AE13" i="1"/>
  <c r="AD13" i="1"/>
  <c r="AC13" i="1"/>
  <c r="AB13" i="1"/>
  <c r="AA13" i="1"/>
  <c r="Y13" i="1"/>
  <c r="Z13" i="1" s="1"/>
  <c r="W13" i="1"/>
  <c r="Q13" i="1"/>
  <c r="R13" i="1" s="1"/>
  <c r="X13" i="1" s="1"/>
  <c r="AG24" i="1"/>
  <c r="AF24" i="1"/>
  <c r="AE24" i="1"/>
  <c r="AD24" i="1"/>
  <c r="AC24" i="1"/>
  <c r="AB24" i="1"/>
  <c r="AA24" i="1"/>
  <c r="Y24" i="1"/>
  <c r="Z24" i="1" s="1"/>
  <c r="W24" i="1"/>
  <c r="Q24" i="1"/>
  <c r="R24" i="1" s="1"/>
  <c r="AG42" i="1"/>
  <c r="AF42" i="1"/>
  <c r="AE42" i="1"/>
  <c r="AD42" i="1"/>
  <c r="AC42" i="1"/>
  <c r="AB42" i="1"/>
  <c r="AA42" i="1"/>
  <c r="Y42" i="1"/>
  <c r="Z42" i="1" s="1"/>
  <c r="W42" i="1"/>
  <c r="Q42" i="1"/>
  <c r="R42" i="1" s="1"/>
  <c r="X42" i="1" s="1"/>
  <c r="AG28" i="1"/>
  <c r="AG5" i="1"/>
  <c r="AG6" i="1"/>
  <c r="AG8" i="1"/>
  <c r="AG18" i="1"/>
  <c r="AG19" i="1"/>
  <c r="AG11" i="1"/>
  <c r="AG12" i="1"/>
  <c r="AG7" i="1"/>
  <c r="AG16" i="1"/>
  <c r="AG21" i="1"/>
  <c r="AG22" i="1"/>
  <c r="AG27" i="1"/>
  <c r="AG29" i="1"/>
  <c r="AG30" i="1"/>
  <c r="AG34" i="1"/>
  <c r="AG35" i="1"/>
  <c r="AG17" i="1"/>
  <c r="AG36" i="1"/>
  <c r="AG20" i="1"/>
  <c r="AG37" i="1"/>
  <c r="AG38" i="1"/>
  <c r="AG40" i="1"/>
  <c r="AG41" i="1"/>
  <c r="AG39" i="1"/>
  <c r="AG23" i="1"/>
  <c r="AG46" i="1"/>
  <c r="AG43" i="1"/>
  <c r="AG45" i="1"/>
  <c r="AG44" i="1"/>
  <c r="AG47" i="1"/>
  <c r="AG50" i="1"/>
  <c r="AG52" i="1"/>
  <c r="AG51" i="1"/>
  <c r="AG4" i="1"/>
  <c r="AB28" i="1"/>
  <c r="AC28" i="1"/>
  <c r="AD28" i="1"/>
  <c r="AE28" i="1"/>
  <c r="AF28" i="1"/>
  <c r="AB5" i="1"/>
  <c r="AC5" i="1"/>
  <c r="AD5" i="1"/>
  <c r="AE5" i="1"/>
  <c r="AF5" i="1"/>
  <c r="AB6" i="1"/>
  <c r="AC6" i="1"/>
  <c r="AD6" i="1"/>
  <c r="AE6" i="1"/>
  <c r="AF6" i="1"/>
  <c r="AB8" i="1"/>
  <c r="AC8" i="1"/>
  <c r="AD8" i="1"/>
  <c r="AE8" i="1"/>
  <c r="AF8" i="1"/>
  <c r="AB18" i="1"/>
  <c r="AC18" i="1"/>
  <c r="AD18" i="1"/>
  <c r="AE18" i="1"/>
  <c r="AF18" i="1"/>
  <c r="AB19" i="1"/>
  <c r="AC19" i="1"/>
  <c r="AD19" i="1"/>
  <c r="AE19" i="1"/>
  <c r="AF19" i="1"/>
  <c r="AB11" i="1"/>
  <c r="AC11" i="1"/>
  <c r="AD11" i="1"/>
  <c r="AE11" i="1"/>
  <c r="AF11" i="1"/>
  <c r="AB12" i="1"/>
  <c r="AC12" i="1"/>
  <c r="AD12" i="1"/>
  <c r="AE12" i="1"/>
  <c r="AF12" i="1"/>
  <c r="AB7" i="1"/>
  <c r="AC7" i="1"/>
  <c r="AD7" i="1"/>
  <c r="AE7" i="1"/>
  <c r="AF7" i="1"/>
  <c r="AB16" i="1"/>
  <c r="AC16" i="1"/>
  <c r="AD16" i="1"/>
  <c r="AE16" i="1"/>
  <c r="AF16" i="1"/>
  <c r="AB21" i="1"/>
  <c r="AC21" i="1"/>
  <c r="AD21" i="1"/>
  <c r="AE21" i="1"/>
  <c r="AF21" i="1"/>
  <c r="AB22" i="1"/>
  <c r="AC22" i="1"/>
  <c r="AD22" i="1"/>
  <c r="AE22" i="1"/>
  <c r="AF22" i="1"/>
  <c r="AB27" i="1"/>
  <c r="AC27" i="1"/>
  <c r="AD27" i="1"/>
  <c r="AE27" i="1"/>
  <c r="AF27" i="1"/>
  <c r="AB29" i="1"/>
  <c r="AC29" i="1"/>
  <c r="AD29" i="1"/>
  <c r="AE29" i="1"/>
  <c r="AF29" i="1"/>
  <c r="AB30" i="1"/>
  <c r="AC30" i="1"/>
  <c r="AD30" i="1"/>
  <c r="AE30" i="1"/>
  <c r="AF30" i="1"/>
  <c r="AB34" i="1"/>
  <c r="AC34" i="1"/>
  <c r="AD34" i="1"/>
  <c r="AE34" i="1"/>
  <c r="AF34" i="1"/>
  <c r="AB35" i="1"/>
  <c r="AC35" i="1"/>
  <c r="AD35" i="1"/>
  <c r="AE35" i="1"/>
  <c r="AF35" i="1"/>
  <c r="AB17" i="1"/>
  <c r="AC17" i="1"/>
  <c r="AD17" i="1"/>
  <c r="AE17" i="1"/>
  <c r="AF17" i="1"/>
  <c r="AB36" i="1"/>
  <c r="AC36" i="1"/>
  <c r="AD36" i="1"/>
  <c r="AE36" i="1"/>
  <c r="AF36" i="1"/>
  <c r="AB20" i="1"/>
  <c r="AC20" i="1"/>
  <c r="AD20" i="1"/>
  <c r="AE20" i="1"/>
  <c r="AF20" i="1"/>
  <c r="AB37" i="1"/>
  <c r="AC37" i="1"/>
  <c r="AD37" i="1"/>
  <c r="AE37" i="1"/>
  <c r="AF37" i="1"/>
  <c r="AB38" i="1"/>
  <c r="AC38" i="1"/>
  <c r="AD38" i="1"/>
  <c r="AE38" i="1"/>
  <c r="AF38" i="1"/>
  <c r="AB40" i="1"/>
  <c r="AC40" i="1"/>
  <c r="AD40" i="1"/>
  <c r="AE40" i="1"/>
  <c r="AF40" i="1"/>
  <c r="AB41" i="1"/>
  <c r="AC41" i="1"/>
  <c r="AD41" i="1"/>
  <c r="AE41" i="1"/>
  <c r="AF41" i="1"/>
  <c r="AB39" i="1"/>
  <c r="AC39" i="1"/>
  <c r="AD39" i="1"/>
  <c r="AE39" i="1"/>
  <c r="AF39" i="1"/>
  <c r="AB23" i="1"/>
  <c r="AC23" i="1"/>
  <c r="AD23" i="1"/>
  <c r="AE23" i="1"/>
  <c r="AF23" i="1"/>
  <c r="AB46" i="1"/>
  <c r="AC46" i="1"/>
  <c r="AD46" i="1"/>
  <c r="AE46" i="1"/>
  <c r="AF46" i="1"/>
  <c r="AB43" i="1"/>
  <c r="AC43" i="1"/>
  <c r="AD43" i="1"/>
  <c r="AE43" i="1"/>
  <c r="AF43" i="1"/>
  <c r="AB45" i="1"/>
  <c r="AC45" i="1"/>
  <c r="AD45" i="1"/>
  <c r="AE45" i="1"/>
  <c r="AF45" i="1"/>
  <c r="AB44" i="1"/>
  <c r="AC44" i="1"/>
  <c r="AD44" i="1"/>
  <c r="AE44" i="1"/>
  <c r="AF44" i="1"/>
  <c r="AB47" i="1"/>
  <c r="AC47" i="1"/>
  <c r="AD47" i="1"/>
  <c r="AE47" i="1"/>
  <c r="AF47" i="1"/>
  <c r="AB50" i="1"/>
  <c r="AC50" i="1"/>
  <c r="AD50" i="1"/>
  <c r="AE50" i="1"/>
  <c r="AF50" i="1"/>
  <c r="AB52" i="1"/>
  <c r="AC52" i="1"/>
  <c r="AD52" i="1"/>
  <c r="AE52" i="1"/>
  <c r="AF52" i="1"/>
  <c r="AB51" i="1"/>
  <c r="AC51" i="1"/>
  <c r="AD51" i="1"/>
  <c r="AE51" i="1"/>
  <c r="AF51" i="1"/>
  <c r="AF4" i="1"/>
  <c r="AE4" i="1"/>
  <c r="AD4" i="1"/>
  <c r="AB4" i="1"/>
  <c r="AC4" i="1"/>
  <c r="AA28" i="1"/>
  <c r="AA5" i="1"/>
  <c r="AA6" i="1"/>
  <c r="AA8" i="1"/>
  <c r="AA18" i="1"/>
  <c r="AA19" i="1"/>
  <c r="AA11" i="1"/>
  <c r="AA12" i="1"/>
  <c r="AA7" i="1"/>
  <c r="AA16" i="1"/>
  <c r="AA21" i="1"/>
  <c r="AA22" i="1"/>
  <c r="AA27" i="1"/>
  <c r="AA29" i="1"/>
  <c r="AA30" i="1"/>
  <c r="AA34" i="1"/>
  <c r="AA35" i="1"/>
  <c r="AA17" i="1"/>
  <c r="AA36" i="1"/>
  <c r="AA20" i="1"/>
  <c r="AA37" i="1"/>
  <c r="AA38" i="1"/>
  <c r="AA40" i="1"/>
  <c r="AA41" i="1"/>
  <c r="AA39" i="1"/>
  <c r="AA23" i="1"/>
  <c r="AA46" i="1"/>
  <c r="AA43" i="1"/>
  <c r="AA45" i="1"/>
  <c r="AA44" i="1"/>
  <c r="AA47" i="1"/>
  <c r="AA50" i="1"/>
  <c r="AA52" i="1"/>
  <c r="AA51" i="1"/>
  <c r="AA4" i="1"/>
  <c r="Z14" i="1"/>
  <c r="Z15" i="1"/>
  <c r="Z25" i="1"/>
  <c r="Z26" i="1"/>
  <c r="Z32" i="1"/>
  <c r="Z33" i="1"/>
  <c r="Z48" i="1"/>
  <c r="Z49" i="1"/>
  <c r="Q28" i="1"/>
  <c r="R28" i="1" s="1"/>
  <c r="X28" i="1" s="1"/>
  <c r="Q5" i="1"/>
  <c r="R5" i="1" s="1"/>
  <c r="Q6" i="1"/>
  <c r="R6" i="1" s="1"/>
  <c r="Q8" i="1"/>
  <c r="R8" i="1" s="1"/>
  <c r="S8" i="1" s="1"/>
  <c r="Q18" i="1"/>
  <c r="R18" i="1" s="1"/>
  <c r="Q19" i="1"/>
  <c r="R19" i="1" s="1"/>
  <c r="Q9" i="1"/>
  <c r="R9" i="1" s="1"/>
  <c r="Q10" i="1"/>
  <c r="R10" i="1" s="1"/>
  <c r="Q11" i="1"/>
  <c r="R11" i="1" s="1"/>
  <c r="X11" i="1" s="1"/>
  <c r="Q12" i="1"/>
  <c r="R12" i="1" s="1"/>
  <c r="X12" i="1" s="1"/>
  <c r="Q7" i="1"/>
  <c r="R7" i="1" s="1"/>
  <c r="X7" i="1" s="1"/>
  <c r="Q14" i="1"/>
  <c r="R14" i="1" s="1"/>
  <c r="Q15" i="1"/>
  <c r="R15" i="1" s="1"/>
  <c r="Q16" i="1"/>
  <c r="R16" i="1" s="1"/>
  <c r="X16" i="1" s="1"/>
  <c r="Q21" i="1"/>
  <c r="R21" i="1" s="1"/>
  <c r="Q22" i="1"/>
  <c r="R22" i="1" s="1"/>
  <c r="Q25" i="1"/>
  <c r="R25" i="1" s="1"/>
  <c r="Q26" i="1"/>
  <c r="R26" i="1" s="1"/>
  <c r="Q27" i="1"/>
  <c r="R27" i="1" s="1"/>
  <c r="X27" i="1" s="1"/>
  <c r="Q29" i="1"/>
  <c r="R29" i="1" s="1"/>
  <c r="Q30" i="1"/>
  <c r="R30" i="1" s="1"/>
  <c r="X30" i="1" s="1"/>
  <c r="Q32" i="1"/>
  <c r="R32" i="1" s="1"/>
  <c r="Q33" i="1"/>
  <c r="R33" i="1" s="1"/>
  <c r="Q34" i="1"/>
  <c r="R34" i="1" s="1"/>
  <c r="Q35" i="1"/>
  <c r="R35" i="1" s="1"/>
  <c r="Q17" i="1"/>
  <c r="R17" i="1" s="1"/>
  <c r="Q36" i="1"/>
  <c r="R36" i="1" s="1"/>
  <c r="Q20" i="1"/>
  <c r="R20" i="1" s="1"/>
  <c r="X20" i="1" s="1"/>
  <c r="Q37" i="1"/>
  <c r="R37" i="1" s="1"/>
  <c r="X37" i="1" s="1"/>
  <c r="Q38" i="1"/>
  <c r="R38" i="1" s="1"/>
  <c r="Q40" i="1"/>
  <c r="R40" i="1" s="1"/>
  <c r="Q41" i="1"/>
  <c r="R41" i="1" s="1"/>
  <c r="X41" i="1" s="1"/>
  <c r="Q39" i="1"/>
  <c r="R39" i="1" s="1"/>
  <c r="Q23" i="1"/>
  <c r="R23" i="1" s="1"/>
  <c r="Q46" i="1"/>
  <c r="R46" i="1" s="1"/>
  <c r="Q43" i="1"/>
  <c r="R43" i="1" s="1"/>
  <c r="S43" i="1" s="1"/>
  <c r="Q45" i="1"/>
  <c r="R45" i="1" s="1"/>
  <c r="Q44" i="1"/>
  <c r="R44" i="1" s="1"/>
  <c r="X44" i="1" s="1"/>
  <c r="Q47" i="1"/>
  <c r="R47" i="1" s="1"/>
  <c r="X47" i="1" s="1"/>
  <c r="Q48" i="1"/>
  <c r="R48" i="1" s="1"/>
  <c r="Q49" i="1"/>
  <c r="R49" i="1" s="1"/>
  <c r="R50" i="1"/>
  <c r="Q52" i="1"/>
  <c r="R52" i="1" s="1"/>
  <c r="X52" i="1" s="1"/>
  <c r="Q51" i="1"/>
  <c r="R51" i="1" s="1"/>
  <c r="X51" i="1" s="1"/>
  <c r="Q4" i="1"/>
  <c r="R4" i="1" s="1"/>
  <c r="W28" i="1"/>
  <c r="Y28" i="1"/>
  <c r="Z28" i="1" s="1"/>
  <c r="W5" i="1"/>
  <c r="Y5" i="1"/>
  <c r="Z5" i="1" s="1"/>
  <c r="W6" i="1"/>
  <c r="Y6" i="1"/>
  <c r="Z6" i="1" s="1"/>
  <c r="W8" i="1"/>
  <c r="Y8" i="1"/>
  <c r="Z8" i="1" s="1"/>
  <c r="W18" i="1"/>
  <c r="Y18" i="1"/>
  <c r="Z18" i="1" s="1"/>
  <c r="W19" i="1"/>
  <c r="Y19" i="1"/>
  <c r="Z19" i="1" s="1"/>
  <c r="W11" i="1"/>
  <c r="Y11" i="1"/>
  <c r="Z11" i="1" s="1"/>
  <c r="W12" i="1"/>
  <c r="Y12" i="1"/>
  <c r="Z12" i="1" s="1"/>
  <c r="W7" i="1"/>
  <c r="Y7" i="1"/>
  <c r="Z7" i="1" s="1"/>
  <c r="W16" i="1"/>
  <c r="Y16" i="1"/>
  <c r="Z16" i="1" s="1"/>
  <c r="W21" i="1"/>
  <c r="Y21" i="1"/>
  <c r="Z21" i="1" s="1"/>
  <c r="W22" i="1"/>
  <c r="Y22" i="1"/>
  <c r="Z22" i="1" s="1"/>
  <c r="W27" i="1"/>
  <c r="Y27" i="1"/>
  <c r="Z27" i="1" s="1"/>
  <c r="W29" i="1"/>
  <c r="Y29" i="1"/>
  <c r="Z29" i="1" s="1"/>
  <c r="W30" i="1"/>
  <c r="Y30" i="1"/>
  <c r="Z30" i="1" s="1"/>
  <c r="W34" i="1"/>
  <c r="Y34" i="1"/>
  <c r="Z34" i="1" s="1"/>
  <c r="W35" i="1"/>
  <c r="Y35" i="1"/>
  <c r="Z35" i="1" s="1"/>
  <c r="W17" i="1"/>
  <c r="Y17" i="1"/>
  <c r="Z17" i="1" s="1"/>
  <c r="W36" i="1"/>
  <c r="Y36" i="1"/>
  <c r="Z36" i="1" s="1"/>
  <c r="W20" i="1"/>
  <c r="Y20" i="1"/>
  <c r="Z20" i="1" s="1"/>
  <c r="W37" i="1"/>
  <c r="Y37" i="1"/>
  <c r="Z37" i="1" s="1"/>
  <c r="W38" i="1"/>
  <c r="Y38" i="1"/>
  <c r="Z38" i="1" s="1"/>
  <c r="W40" i="1"/>
  <c r="Y40" i="1"/>
  <c r="Z40" i="1" s="1"/>
  <c r="W41" i="1"/>
  <c r="Y41" i="1"/>
  <c r="Z41" i="1" s="1"/>
  <c r="W39" i="1"/>
  <c r="Y39" i="1"/>
  <c r="Z39" i="1" s="1"/>
  <c r="W23" i="1"/>
  <c r="Y23" i="1"/>
  <c r="Z23" i="1" s="1"/>
  <c r="W46" i="1"/>
  <c r="Y46" i="1"/>
  <c r="Z46" i="1" s="1"/>
  <c r="W43" i="1"/>
  <c r="Y43" i="1"/>
  <c r="Z43" i="1" s="1"/>
  <c r="W45" i="1"/>
  <c r="Y45" i="1"/>
  <c r="Z45" i="1" s="1"/>
  <c r="W44" i="1"/>
  <c r="Y44" i="1"/>
  <c r="Z44" i="1" s="1"/>
  <c r="W47" i="1"/>
  <c r="Y47" i="1"/>
  <c r="Z47" i="1" s="1"/>
  <c r="W50" i="1"/>
  <c r="Y50" i="1"/>
  <c r="Z50" i="1" s="1"/>
  <c r="W52" i="1"/>
  <c r="Y52" i="1"/>
  <c r="Z52" i="1" s="1"/>
  <c r="W51" i="1"/>
  <c r="Y51" i="1"/>
  <c r="Z51" i="1" s="1"/>
  <c r="Y4" i="1"/>
  <c r="Z4" i="1" s="1"/>
  <c r="W4" i="1"/>
  <c r="X31" i="1" l="1"/>
  <c r="S31" i="1"/>
  <c r="S13" i="1"/>
  <c r="X24" i="1"/>
  <c r="S24" i="1"/>
  <c r="X46" i="1"/>
  <c r="S46" i="1"/>
  <c r="S42" i="1"/>
  <c r="X35" i="1"/>
  <c r="S35" i="1"/>
  <c r="S21" i="1"/>
  <c r="X21" i="1"/>
  <c r="S39" i="1"/>
  <c r="X39" i="1"/>
  <c r="X19" i="1"/>
  <c r="S19" i="1"/>
  <c r="X34" i="1"/>
  <c r="S34" i="1"/>
  <c r="S37" i="1"/>
  <c r="X8" i="1"/>
  <c r="S50" i="1"/>
  <c r="X50" i="1"/>
  <c r="X36" i="1"/>
  <c r="S36" i="1"/>
  <c r="X5" i="1"/>
  <c r="S5" i="1"/>
  <c r="S18" i="1"/>
  <c r="X18" i="1"/>
  <c r="X40" i="1"/>
  <c r="S40" i="1"/>
  <c r="X6" i="1"/>
  <c r="S6" i="1"/>
  <c r="S28" i="1"/>
  <c r="S16" i="1"/>
  <c r="S44" i="1"/>
  <c r="X43" i="1"/>
  <c r="S20" i="1"/>
  <c r="S41" i="1"/>
  <c r="S27" i="1"/>
  <c r="X45" i="1"/>
  <c r="S45" i="1"/>
  <c r="X23" i="1"/>
  <c r="S23" i="1"/>
  <c r="X38" i="1"/>
  <c r="S38" i="1"/>
  <c r="X17" i="1"/>
  <c r="S17" i="1"/>
  <c r="X29" i="1"/>
  <c r="S29" i="1"/>
  <c r="X22" i="1"/>
  <c r="S22" i="1"/>
  <c r="S30" i="1"/>
  <c r="S47" i="1"/>
  <c r="S52" i="1"/>
  <c r="S51" i="1"/>
  <c r="X4" i="1"/>
  <c r="S4" i="1"/>
  <c r="S7" i="1"/>
  <c r="S12" i="1"/>
  <c r="S11" i="1"/>
</calcChain>
</file>

<file path=xl/sharedStrings.xml><?xml version="1.0" encoding="utf-8"?>
<sst xmlns="http://schemas.openxmlformats.org/spreadsheetml/2006/main" count="279" uniqueCount="147">
  <si>
    <t>Heal over Time</t>
  </si>
  <si>
    <t>Level</t>
  </si>
  <si>
    <t>Name</t>
  </si>
  <si>
    <t>Effect</t>
  </si>
  <si>
    <t>Persevere</t>
  </si>
  <si>
    <t>Impressive Flourish</t>
  </si>
  <si>
    <t>Safeguard</t>
  </si>
  <si>
    <t>Celebration of Skill</t>
  </si>
  <si>
    <t>Restoration</t>
  </si>
  <si>
    <t>Precise Blow</t>
  </si>
  <si>
    <t>Threat Transfer</t>
  </si>
  <si>
    <t>Maddening Strike</t>
  </si>
  <si>
    <t>Dance of War</t>
  </si>
  <si>
    <t>Conviction</t>
  </si>
  <si>
    <t>Goad</t>
  </si>
  <si>
    <t>Piercing Strike</t>
  </si>
  <si>
    <t>Spear of Virtue</t>
  </si>
  <si>
    <t>Avoidance Buffs</t>
  </si>
  <si>
    <t>Defensive Strike</t>
  </si>
  <si>
    <t>Shield Up</t>
  </si>
  <si>
    <t>Wall of Steel</t>
  </si>
  <si>
    <t>Shield Mastery</t>
  </si>
  <si>
    <t>Damage (and Over Time)</t>
  </si>
  <si>
    <t>Deft Strike</t>
  </si>
  <si>
    <t>The Boot</t>
  </si>
  <si>
    <t>Offensive Strike</t>
  </si>
  <si>
    <t>Power Attack</t>
  </si>
  <si>
    <t>Brink of Victory</t>
  </si>
  <si>
    <t>Combination Strike</t>
  </si>
  <si>
    <t>Onslaught</t>
  </si>
  <si>
    <t>Mighty Blow</t>
  </si>
  <si>
    <t>Boar's Rush</t>
  </si>
  <si>
    <t>Surety of Death</t>
  </si>
  <si>
    <t>The Dark Before Dawn</t>
  </si>
  <si>
    <t>Reversal</t>
  </si>
  <si>
    <t>Adroit Manoeuvre</t>
  </si>
  <si>
    <t>Desolation</t>
  </si>
  <si>
    <t>Warden's Triumph</t>
  </si>
  <si>
    <t>Morale Drain (Over Time and Direct)</t>
  </si>
  <si>
    <t>Fierce Resolve</t>
  </si>
  <si>
    <t>Resolution</t>
  </si>
  <si>
    <t>Exultation of Battle</t>
  </si>
  <si>
    <t>HOTs={</t>
  </si>
  <si>
    <t>TTs={</t>
  </si>
  <si>
    <t>Tis={</t>
  </si>
  <si>
    <t>Avoids={</t>
  </si>
  <si>
    <t>DOTs={</t>
  </si>
  <si>
    <t>MDs={</t>
  </si>
  <si>
    <t>Data={</t>
  </si>
  <si>
    <t>{</t>
  </si>
  <si>
    <t>"HOT",</t>
  </si>
  <si>
    <t>},</t>
  </si>
  <si>
    <t>}}</t>
  </si>
  <si>
    <t>"TT",</t>
  </si>
  <si>
    <t>"TI",</t>
  </si>
  <si>
    <t>"AVOID",</t>
  </si>
  <si>
    <t>"MD",</t>
  </si>
  <si>
    <t>"DOT",</t>
  </si>
  <si>
    <t>War Cry</t>
  </si>
  <si>
    <t>"Persevere.tga",</t>
  </si>
  <si>
    <t>"ImpressiveFlourish.tga",</t>
  </si>
  <si>
    <t>"Safeguard.tga",</t>
  </si>
  <si>
    <t>"CelebrationofSkill.tga",</t>
  </si>
  <si>
    <t>"Restoration.tga",</t>
  </si>
  <si>
    <t/>
  </si>
  <si>
    <t>"PreciseBlow.tga",</t>
  </si>
  <si>
    <t>"WarCry.tga",</t>
  </si>
  <si>
    <t>"MaddeningStrike.tga",</t>
  </si>
  <si>
    <t>"DanceofWar.tga",</t>
  </si>
  <si>
    <t>"Conviction.tga",</t>
  </si>
  <si>
    <t>"Goad.tga",</t>
  </si>
  <si>
    <t>"PiercingStrike.tga",</t>
  </si>
  <si>
    <t>"SpearofVirtue.tga",</t>
  </si>
  <si>
    <t>"DefensiveStrike.tga",</t>
  </si>
  <si>
    <t>"ShieldUp.tga",</t>
  </si>
  <si>
    <t>"WallofSteel.tga",</t>
  </si>
  <si>
    <t>"ShieldMastery.tga",</t>
  </si>
  <si>
    <t>"DeftStrike.tga",</t>
  </si>
  <si>
    <t>"TheBoot.tga",</t>
  </si>
  <si>
    <t>"OffensiveStrike.tga",</t>
  </si>
  <si>
    <t>"PowerAttack.tga",</t>
  </si>
  <si>
    <t>"BrinkofVictory.tga",</t>
  </si>
  <si>
    <t>"CombinationStrike.tga",</t>
  </si>
  <si>
    <t>"Onslaught.tga",</t>
  </si>
  <si>
    <t>"MightyBlow.tga",</t>
  </si>
  <si>
    <t>"Boar'sRush.tga",</t>
  </si>
  <si>
    <t>"SuretyofDeath.tga",</t>
  </si>
  <si>
    <t>"TheDarkBeforeDawn.tga",</t>
  </si>
  <si>
    <t>"Reversal.tga",</t>
  </si>
  <si>
    <t>"AdroitManoeuvre.tga",</t>
  </si>
  <si>
    <t>"Desolation.tga",</t>
  </si>
  <si>
    <t>"Warden'sTriumph.tga",</t>
  </si>
  <si>
    <t>"FierceResolve.tga",</t>
  </si>
  <si>
    <t>"Resolution.tga",</t>
  </si>
  <si>
    <t>"ExultationofBattle.tga",</t>
  </si>
  <si>
    <t>HoT</t>
  </si>
  <si>
    <t>ToT</t>
  </si>
  <si>
    <t>Threat</t>
  </si>
  <si>
    <t>Mult Target</t>
  </si>
  <si>
    <t>X</t>
  </si>
  <si>
    <t>TT</t>
  </si>
  <si>
    <t>Block/Evade</t>
  </si>
  <si>
    <t>Unerring Strike</t>
  </si>
  <si>
    <t>Deflection</t>
  </si>
  <si>
    <t>Aggression</t>
  </si>
  <si>
    <t>Shield Tactics</t>
  </si>
  <si>
    <t>http://forums.lotro.com/showthread.php?451496-Asto-s-Gambit-Compendium-Warning-Comprehensive</t>
  </si>
  <si>
    <t>Fellowship HoT + 1T Threat Transfer from Fellowship</t>
  </si>
  <si>
    <t>Tact Mit 60s + Stun Immunity 10s</t>
  </si>
  <si>
    <t>AoE Morale Drain (Light Dmg); 10 Targets</t>
  </si>
  <si>
    <t>AoE T1 Morale Drain over Time (Light Dmg); 10 Targets; stack up to 10</t>
  </si>
  <si>
    <t>AoE Light Dmg + Light DoT + 0.5T Threat + Potency; 3 Targets</t>
  </si>
  <si>
    <t>AoE Light Dmg + Light DoT + T1 Evade Buff + T1 HoT + 2T Threat; 10 Target</t>
  </si>
  <si>
    <t>Light Dmg + Light DoT + 1T Threat</t>
  </si>
  <si>
    <t>AoE Light Dmg + Light DoT + 25% Fear Chance; 3 targets</t>
  </si>
  <si>
    <t>Light Dmg + Light DoT + T1 Crit Def &amp; Tac/Phys Mit for 30s</t>
  </si>
  <si>
    <t>XL Block/Evade/Ranged Block Buff for 30s</t>
  </si>
  <si>
    <t>XL Block/Evade/Ranged Block Buff for 60s</t>
  </si>
  <si>
    <t>Threat Increase (No Transfer)</t>
  </si>
  <si>
    <t>MH Dmg + Potency</t>
  </si>
  <si>
    <t>Cmn Dmg + Interrupt + 25% Daze Chance</t>
  </si>
  <si>
    <t>MH Dmg x3 + Interrupt</t>
  </si>
  <si>
    <t>MH Dmg + Hard to Block</t>
  </si>
  <si>
    <t>MH Dmg + Hard to Parry/Evade</t>
  </si>
  <si>
    <t>MH Dmg + Cmn DoT</t>
  </si>
  <si>
    <t>MH Dmg x2 + 2T Threat</t>
  </si>
  <si>
    <t>MH Dmg x2</t>
  </si>
  <si>
    <t>Cmn Dmg + Increased Crit Chance + 25% Fear Chance</t>
  </si>
  <si>
    <t>MH Dmg + Remove 1 Corruption</t>
  </si>
  <si>
    <t>MH Dmg + 10% Melee Buff for 20s</t>
  </si>
  <si>
    <t>MH Dmg + Potency + T1 Block Buff 20s</t>
  </si>
  <si>
    <t>MH Dmg + T4 HoT</t>
  </si>
  <si>
    <t>MH Dmg + T1 HoT + T1 Block Buff &amp; Part. Block Chance for 30s</t>
  </si>
  <si>
    <t>Cmn Dmg + 3T Threat Decrease</t>
  </si>
  <si>
    <t>MH Dmg + 2T Threat + 0.5T ToT</t>
  </si>
  <si>
    <t>MH Dmg + Light Dmg + 1T Threat</t>
  </si>
  <si>
    <t>MH Dmg + Light Dmg + 3T Threat</t>
  </si>
  <si>
    <t>AoE T2 Morale Drain Over Time (Light Dmg); 2T ToT; 10 Targets; stack up to 10</t>
  </si>
  <si>
    <t>MH Dmg + 1T Threat Transfer from Fellowship</t>
  </si>
  <si>
    <t>MH Dmg + Light Dmg + Light DoT + T2 Evade Buff + 3T Threat; War Cry line</t>
  </si>
  <si>
    <t>MH Dmg + T2 Crit Def &amp; Phys/Tact Mit for 20s + 0.5T Threat Transfer from Fellowship; Impressive Flourish line</t>
  </si>
  <si>
    <t>Lg Evade Buff + T3 Crit Def &amp; Phys/Tact Mit + 1T Threat Transfer from Fellowship; Impressive Flourish line</t>
  </si>
  <si>
    <t>Cmn Dmg + T2 HoT + T2 Block Buff &amp; Part. Block Chance for 20s; Persevere line</t>
  </si>
  <si>
    <t>MH Dmg + T3 HoT + T3 Block Buff &amp; Part. Block Chance for 10s; Persevere line</t>
  </si>
  <si>
    <t>MH Dmg x3 + XL Parry Buff + Interrupt</t>
  </si>
  <si>
    <t>MH Dmg x2 + Power + PoT</t>
  </si>
  <si>
    <t>MH Dmg + 20% Attack Speed Buff for 20s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</si>
</sst>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5"/>
      <color rgb="FFC2C2C2"/>
      <name val="Verdana"/>
      <family val="2"/>
    </font>
    <font>
      <sz val="11"/>
      <color theme="1"/>
      <name val="Verdana"/>
      <family val="2"/>
    </font>
    <font>
      <sz val="11"/>
      <color rgb="FFFFCC00"/>
      <name val="Verdana"/>
      <family val="2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rgb="FFC2C2C2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1" applyAlignment="1" applyProtection="1">
      <alignment wrapText="1"/>
    </xf>
    <xf numFmtId="0" fontId="4" fillId="0" borderId="0" xfId="1" applyAlignment="1" applyProtection="1"/>
    <xf numFmtId="0" fontId="0" fillId="0" borderId="0" xfId="0" quotePrefix="1"/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lorebook.lotro.com/wiki/File:Warden_Gambit_Spear.png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lorebook.lotro.com/wiki/File:Warden_Gambit_Shield.png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://lorebook.lotro.com/wiki/File:Warden_Gambit_Fist.png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142875</xdr:colOff>
      <xdr:row>3</xdr:row>
      <xdr:rowOff>142875</xdr:rowOff>
    </xdr:to>
    <xdr:pic>
      <xdr:nvPicPr>
        <xdr:cNvPr id="1025" name="Picture 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419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142875</xdr:colOff>
      <xdr:row>3</xdr:row>
      <xdr:rowOff>142875</xdr:rowOff>
    </xdr:to>
    <xdr:pic>
      <xdr:nvPicPr>
        <xdr:cNvPr id="1026" name="Picture 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19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142875</xdr:colOff>
      <xdr:row>27</xdr:row>
      <xdr:rowOff>142875</xdr:rowOff>
    </xdr:to>
    <xdr:pic>
      <xdr:nvPicPr>
        <xdr:cNvPr id="1027" name="Picture 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971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142875</xdr:colOff>
      <xdr:row>27</xdr:row>
      <xdr:rowOff>142875</xdr:rowOff>
    </xdr:to>
    <xdr:pic>
      <xdr:nvPicPr>
        <xdr:cNvPr id="1028" name="Picture 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971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142875</xdr:colOff>
      <xdr:row>4</xdr:row>
      <xdr:rowOff>142875</xdr:rowOff>
    </xdr:to>
    <xdr:pic>
      <xdr:nvPicPr>
        <xdr:cNvPr id="1029" name="Picture 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543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142875</xdr:colOff>
      <xdr:row>4</xdr:row>
      <xdr:rowOff>142875</xdr:rowOff>
    </xdr:to>
    <xdr:pic>
      <xdr:nvPicPr>
        <xdr:cNvPr id="1030" name="Picture 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543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142875</xdr:colOff>
      <xdr:row>4</xdr:row>
      <xdr:rowOff>142875</xdr:rowOff>
    </xdr:to>
    <xdr:pic>
      <xdr:nvPicPr>
        <xdr:cNvPr id="1031" name="Picture 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2543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142875</xdr:colOff>
      <xdr:row>5</xdr:row>
      <xdr:rowOff>142875</xdr:rowOff>
    </xdr:to>
    <xdr:pic>
      <xdr:nvPicPr>
        <xdr:cNvPr id="1032" name="Picture 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142875</xdr:colOff>
      <xdr:row>5</xdr:row>
      <xdr:rowOff>142875</xdr:rowOff>
    </xdr:to>
    <xdr:pic>
      <xdr:nvPicPr>
        <xdr:cNvPr id="1033" name="Picture 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142875</xdr:colOff>
      <xdr:row>5</xdr:row>
      <xdr:rowOff>142875</xdr:rowOff>
    </xdr:to>
    <xdr:pic>
      <xdr:nvPicPr>
        <xdr:cNvPr id="1034" name="Picture 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142875</xdr:colOff>
      <xdr:row>5</xdr:row>
      <xdr:rowOff>142875</xdr:rowOff>
    </xdr:to>
    <xdr:pic>
      <xdr:nvPicPr>
        <xdr:cNvPr id="1035" name="Picture 1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142875</xdr:colOff>
      <xdr:row>7</xdr:row>
      <xdr:rowOff>142875</xdr:rowOff>
    </xdr:to>
    <xdr:pic>
      <xdr:nvPicPr>
        <xdr:cNvPr id="1036" name="Picture 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142875</xdr:colOff>
      <xdr:row>7</xdr:row>
      <xdr:rowOff>142875</xdr:rowOff>
    </xdr:to>
    <xdr:pic>
      <xdr:nvPicPr>
        <xdr:cNvPr id="1037" name="Picture 1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142875</xdr:colOff>
      <xdr:row>7</xdr:row>
      <xdr:rowOff>142875</xdr:rowOff>
    </xdr:to>
    <xdr:pic>
      <xdr:nvPicPr>
        <xdr:cNvPr id="1038" name="Picture 1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142875</xdr:colOff>
      <xdr:row>7</xdr:row>
      <xdr:rowOff>142875</xdr:rowOff>
    </xdr:to>
    <xdr:pic>
      <xdr:nvPicPr>
        <xdr:cNvPr id="1039" name="Picture 1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142875</xdr:colOff>
      <xdr:row>7</xdr:row>
      <xdr:rowOff>142875</xdr:rowOff>
    </xdr:to>
    <xdr:pic>
      <xdr:nvPicPr>
        <xdr:cNvPr id="1040" name="Picture 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142875</xdr:colOff>
      <xdr:row>17</xdr:row>
      <xdr:rowOff>142875</xdr:rowOff>
    </xdr:to>
    <xdr:pic>
      <xdr:nvPicPr>
        <xdr:cNvPr id="1041" name="Picture 1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5705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142875</xdr:colOff>
      <xdr:row>17</xdr:row>
      <xdr:rowOff>142875</xdr:rowOff>
    </xdr:to>
    <xdr:pic>
      <xdr:nvPicPr>
        <xdr:cNvPr id="1042" name="Picture 1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705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142875</xdr:colOff>
      <xdr:row>18</xdr:row>
      <xdr:rowOff>142875</xdr:rowOff>
    </xdr:to>
    <xdr:pic>
      <xdr:nvPicPr>
        <xdr:cNvPr id="1043" name="Picture 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6438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142875</xdr:colOff>
      <xdr:row>18</xdr:row>
      <xdr:rowOff>142875</xdr:rowOff>
    </xdr:to>
    <xdr:pic>
      <xdr:nvPicPr>
        <xdr:cNvPr id="1044" name="Picture 2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438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142875</xdr:colOff>
      <xdr:row>10</xdr:row>
      <xdr:rowOff>142875</xdr:rowOff>
    </xdr:to>
    <xdr:pic>
      <xdr:nvPicPr>
        <xdr:cNvPr id="1045" name="Picture 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87630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142875</xdr:colOff>
      <xdr:row>10</xdr:row>
      <xdr:rowOff>142875</xdr:rowOff>
    </xdr:to>
    <xdr:pic>
      <xdr:nvPicPr>
        <xdr:cNvPr id="1046" name="Picture 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87630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142875</xdr:colOff>
      <xdr:row>10</xdr:row>
      <xdr:rowOff>142875</xdr:rowOff>
    </xdr:to>
    <xdr:pic>
      <xdr:nvPicPr>
        <xdr:cNvPr id="1047" name="Picture 2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87630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1048" name="Picture 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1049" name="Picture 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1050" name="Picture 2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1051" name="Picture 2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142875</xdr:colOff>
      <xdr:row>6</xdr:row>
      <xdr:rowOff>142875</xdr:rowOff>
    </xdr:to>
    <xdr:pic>
      <xdr:nvPicPr>
        <xdr:cNvPr id="1052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142875</xdr:colOff>
      <xdr:row>6</xdr:row>
      <xdr:rowOff>142875</xdr:rowOff>
    </xdr:to>
    <xdr:pic>
      <xdr:nvPicPr>
        <xdr:cNvPr id="1053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142875</xdr:colOff>
      <xdr:row>6</xdr:row>
      <xdr:rowOff>142875</xdr:rowOff>
    </xdr:to>
    <xdr:pic>
      <xdr:nvPicPr>
        <xdr:cNvPr id="1054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142875</xdr:colOff>
      <xdr:row>6</xdr:row>
      <xdr:rowOff>142875</xdr:rowOff>
    </xdr:to>
    <xdr:pic>
      <xdr:nvPicPr>
        <xdr:cNvPr id="1055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142875</xdr:colOff>
      <xdr:row>6</xdr:row>
      <xdr:rowOff>142875</xdr:rowOff>
    </xdr:to>
    <xdr:pic>
      <xdr:nvPicPr>
        <xdr:cNvPr id="1056" name="Picture 3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142875</xdr:colOff>
      <xdr:row>15</xdr:row>
      <xdr:rowOff>142875</xdr:rowOff>
    </xdr:to>
    <xdr:pic>
      <xdr:nvPicPr>
        <xdr:cNvPr id="1057" name="Picture 3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17535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142875</xdr:colOff>
      <xdr:row>15</xdr:row>
      <xdr:rowOff>142875</xdr:rowOff>
    </xdr:to>
    <xdr:pic>
      <xdr:nvPicPr>
        <xdr:cNvPr id="1058" name="Picture 3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7535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142875</xdr:colOff>
      <xdr:row>20</xdr:row>
      <xdr:rowOff>142875</xdr:rowOff>
    </xdr:to>
    <xdr:pic>
      <xdr:nvPicPr>
        <xdr:cNvPr id="1059" name="Picture 3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18268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142875</xdr:colOff>
      <xdr:row>20</xdr:row>
      <xdr:rowOff>142875</xdr:rowOff>
    </xdr:to>
    <xdr:pic>
      <xdr:nvPicPr>
        <xdr:cNvPr id="1060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8268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142875</xdr:colOff>
      <xdr:row>20</xdr:row>
      <xdr:rowOff>142875</xdr:rowOff>
    </xdr:to>
    <xdr:pic>
      <xdr:nvPicPr>
        <xdr:cNvPr id="1061" name="Picture 3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18268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142875</xdr:colOff>
      <xdr:row>21</xdr:row>
      <xdr:rowOff>142875</xdr:rowOff>
    </xdr:to>
    <xdr:pic>
      <xdr:nvPicPr>
        <xdr:cNvPr id="1062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142875</xdr:colOff>
      <xdr:row>21</xdr:row>
      <xdr:rowOff>142875</xdr:rowOff>
    </xdr:to>
    <xdr:pic>
      <xdr:nvPicPr>
        <xdr:cNvPr id="1063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142875</xdr:colOff>
      <xdr:row>21</xdr:row>
      <xdr:rowOff>142875</xdr:rowOff>
    </xdr:to>
    <xdr:pic>
      <xdr:nvPicPr>
        <xdr:cNvPr id="1064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142875</xdr:colOff>
      <xdr:row>21</xdr:row>
      <xdr:rowOff>142875</xdr:rowOff>
    </xdr:to>
    <xdr:pic>
      <xdr:nvPicPr>
        <xdr:cNvPr id="1065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142875</xdr:colOff>
      <xdr:row>26</xdr:row>
      <xdr:rowOff>142875</xdr:rowOff>
    </xdr:to>
    <xdr:pic>
      <xdr:nvPicPr>
        <xdr:cNvPr id="1066" name="Picture 4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1040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142875</xdr:colOff>
      <xdr:row>26</xdr:row>
      <xdr:rowOff>142875</xdr:rowOff>
    </xdr:to>
    <xdr:pic>
      <xdr:nvPicPr>
        <xdr:cNvPr id="1067" name="Picture 4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1040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3</xdr:col>
      <xdr:colOff>142875</xdr:colOff>
      <xdr:row>28</xdr:row>
      <xdr:rowOff>142875</xdr:rowOff>
    </xdr:to>
    <xdr:pic>
      <xdr:nvPicPr>
        <xdr:cNvPr id="1068" name="Picture 4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1774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142875</xdr:colOff>
      <xdr:row>28</xdr:row>
      <xdr:rowOff>142875</xdr:rowOff>
    </xdr:to>
    <xdr:pic>
      <xdr:nvPicPr>
        <xdr:cNvPr id="1069" name="Picture 4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1774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142875</xdr:colOff>
      <xdr:row>28</xdr:row>
      <xdr:rowOff>142875</xdr:rowOff>
    </xdr:to>
    <xdr:pic>
      <xdr:nvPicPr>
        <xdr:cNvPr id="1070" name="Picture 4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21774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142875</xdr:colOff>
      <xdr:row>29</xdr:row>
      <xdr:rowOff>142875</xdr:rowOff>
    </xdr:to>
    <xdr:pic>
      <xdr:nvPicPr>
        <xdr:cNvPr id="1071" name="Picture 4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142875</xdr:colOff>
      <xdr:row>29</xdr:row>
      <xdr:rowOff>142875</xdr:rowOff>
    </xdr:to>
    <xdr:pic>
      <xdr:nvPicPr>
        <xdr:cNvPr id="1072" name="Picture 4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142875</xdr:colOff>
      <xdr:row>29</xdr:row>
      <xdr:rowOff>142875</xdr:rowOff>
    </xdr:to>
    <xdr:pic>
      <xdr:nvPicPr>
        <xdr:cNvPr id="1073" name="Picture 4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142875</xdr:colOff>
      <xdr:row>29</xdr:row>
      <xdr:rowOff>142875</xdr:rowOff>
    </xdr:to>
    <xdr:pic>
      <xdr:nvPicPr>
        <xdr:cNvPr id="1074" name="Picture 5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142875</xdr:colOff>
      <xdr:row>29</xdr:row>
      <xdr:rowOff>142875</xdr:rowOff>
    </xdr:to>
    <xdr:pic>
      <xdr:nvPicPr>
        <xdr:cNvPr id="1075" name="Picture 5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142875</xdr:colOff>
      <xdr:row>29</xdr:row>
      <xdr:rowOff>142875</xdr:rowOff>
    </xdr:to>
    <xdr:pic>
      <xdr:nvPicPr>
        <xdr:cNvPr id="1076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142875</xdr:colOff>
      <xdr:row>29</xdr:row>
      <xdr:rowOff>142875</xdr:rowOff>
    </xdr:to>
    <xdr:pic>
      <xdr:nvPicPr>
        <xdr:cNvPr id="1077" name="Picture 5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142875</xdr:colOff>
      <xdr:row>29</xdr:row>
      <xdr:rowOff>142875</xdr:rowOff>
    </xdr:to>
    <xdr:pic>
      <xdr:nvPicPr>
        <xdr:cNvPr id="1078" name="Picture 5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1079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1080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1081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1082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142875</xdr:colOff>
      <xdr:row>33</xdr:row>
      <xdr:rowOff>142875</xdr:rowOff>
    </xdr:to>
    <xdr:pic>
      <xdr:nvPicPr>
        <xdr:cNvPr id="1083" name="Picture 5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9165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142875</xdr:colOff>
      <xdr:row>33</xdr:row>
      <xdr:rowOff>142875</xdr:rowOff>
    </xdr:to>
    <xdr:pic>
      <xdr:nvPicPr>
        <xdr:cNvPr id="1084" name="Picture 6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9165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142875</xdr:colOff>
      <xdr:row>34</xdr:row>
      <xdr:rowOff>142875</xdr:rowOff>
    </xdr:to>
    <xdr:pic>
      <xdr:nvPicPr>
        <xdr:cNvPr id="1085" name="Picture 6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9546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142875</xdr:colOff>
      <xdr:row>34</xdr:row>
      <xdr:rowOff>142875</xdr:rowOff>
    </xdr:to>
    <xdr:pic>
      <xdr:nvPicPr>
        <xdr:cNvPr id="1086" name="Picture 6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9546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142875</xdr:colOff>
      <xdr:row>16</xdr:row>
      <xdr:rowOff>142875</xdr:rowOff>
    </xdr:to>
    <xdr:pic>
      <xdr:nvPicPr>
        <xdr:cNvPr id="1087" name="Picture 6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0822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142875</xdr:colOff>
      <xdr:row>16</xdr:row>
      <xdr:rowOff>142875</xdr:rowOff>
    </xdr:to>
    <xdr:pic>
      <xdr:nvPicPr>
        <xdr:cNvPr id="1088" name="Picture 6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0822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142875</xdr:colOff>
      <xdr:row>35</xdr:row>
      <xdr:rowOff>142875</xdr:rowOff>
    </xdr:to>
    <xdr:pic>
      <xdr:nvPicPr>
        <xdr:cNvPr id="1089" name="Picture 6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1375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142875</xdr:colOff>
      <xdr:row>35</xdr:row>
      <xdr:rowOff>142875</xdr:rowOff>
    </xdr:to>
    <xdr:pic>
      <xdr:nvPicPr>
        <xdr:cNvPr id="1090" name="Picture 6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1375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142875</xdr:colOff>
      <xdr:row>35</xdr:row>
      <xdr:rowOff>142875</xdr:rowOff>
    </xdr:to>
    <xdr:pic>
      <xdr:nvPicPr>
        <xdr:cNvPr id="1091" name="Picture 6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1375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142875</xdr:colOff>
      <xdr:row>19</xdr:row>
      <xdr:rowOff>142875</xdr:rowOff>
    </xdr:to>
    <xdr:pic>
      <xdr:nvPicPr>
        <xdr:cNvPr id="1092" name="Picture 6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31927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142875</xdr:colOff>
      <xdr:row>19</xdr:row>
      <xdr:rowOff>142875</xdr:rowOff>
    </xdr:to>
    <xdr:pic>
      <xdr:nvPicPr>
        <xdr:cNvPr id="1093" name="Picture 69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1927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142875</xdr:colOff>
      <xdr:row>19</xdr:row>
      <xdr:rowOff>142875</xdr:rowOff>
    </xdr:to>
    <xdr:pic>
      <xdr:nvPicPr>
        <xdr:cNvPr id="1094" name="Picture 7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1927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142875</xdr:colOff>
      <xdr:row>36</xdr:row>
      <xdr:rowOff>142875</xdr:rowOff>
    </xdr:to>
    <xdr:pic>
      <xdr:nvPicPr>
        <xdr:cNvPr id="1095" name="Picture 7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2661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142875</xdr:colOff>
      <xdr:row>36</xdr:row>
      <xdr:rowOff>142875</xdr:rowOff>
    </xdr:to>
    <xdr:pic>
      <xdr:nvPicPr>
        <xdr:cNvPr id="1096" name="Picture 7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2661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142875</xdr:colOff>
      <xdr:row>36</xdr:row>
      <xdr:rowOff>142875</xdr:rowOff>
    </xdr:to>
    <xdr:pic>
      <xdr:nvPicPr>
        <xdr:cNvPr id="1097" name="Picture 7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2661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142875</xdr:colOff>
      <xdr:row>37</xdr:row>
      <xdr:rowOff>142875</xdr:rowOff>
    </xdr:to>
    <xdr:pic>
      <xdr:nvPicPr>
        <xdr:cNvPr id="1098" name="Picture 7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323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142875</xdr:colOff>
      <xdr:row>37</xdr:row>
      <xdr:rowOff>142875</xdr:rowOff>
    </xdr:to>
    <xdr:pic>
      <xdr:nvPicPr>
        <xdr:cNvPr id="1099" name="Picture 7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23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142875</xdr:colOff>
      <xdr:row>37</xdr:row>
      <xdr:rowOff>142875</xdr:rowOff>
    </xdr:to>
    <xdr:pic>
      <xdr:nvPicPr>
        <xdr:cNvPr id="1100" name="Picture 7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323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142875</xdr:colOff>
      <xdr:row>39</xdr:row>
      <xdr:rowOff>142875</xdr:rowOff>
    </xdr:to>
    <xdr:pic>
      <xdr:nvPicPr>
        <xdr:cNvPr id="1101" name="Picture 7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142875</xdr:colOff>
      <xdr:row>39</xdr:row>
      <xdr:rowOff>142875</xdr:rowOff>
    </xdr:to>
    <xdr:pic>
      <xdr:nvPicPr>
        <xdr:cNvPr id="1102" name="Picture 7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142875</xdr:colOff>
      <xdr:row>39</xdr:row>
      <xdr:rowOff>142875</xdr:rowOff>
    </xdr:to>
    <xdr:pic>
      <xdr:nvPicPr>
        <xdr:cNvPr id="1103" name="Picture 7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39</xdr:row>
      <xdr:rowOff>0</xdr:rowOff>
    </xdr:from>
    <xdr:to>
      <xdr:col>6</xdr:col>
      <xdr:colOff>142875</xdr:colOff>
      <xdr:row>39</xdr:row>
      <xdr:rowOff>142875</xdr:rowOff>
    </xdr:to>
    <xdr:pic>
      <xdr:nvPicPr>
        <xdr:cNvPr id="1104" name="Picture 8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142875</xdr:colOff>
      <xdr:row>40</xdr:row>
      <xdr:rowOff>142875</xdr:rowOff>
    </xdr:to>
    <xdr:pic>
      <xdr:nvPicPr>
        <xdr:cNvPr id="1105" name="Picture 8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142875</xdr:colOff>
      <xdr:row>40</xdr:row>
      <xdr:rowOff>142875</xdr:rowOff>
    </xdr:to>
    <xdr:pic>
      <xdr:nvPicPr>
        <xdr:cNvPr id="1106" name="Picture 8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40</xdr:row>
      <xdr:rowOff>0</xdr:rowOff>
    </xdr:from>
    <xdr:to>
      <xdr:col>5</xdr:col>
      <xdr:colOff>142875</xdr:colOff>
      <xdr:row>40</xdr:row>
      <xdr:rowOff>142875</xdr:rowOff>
    </xdr:to>
    <xdr:pic>
      <xdr:nvPicPr>
        <xdr:cNvPr id="1107" name="Picture 8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40</xdr:row>
      <xdr:rowOff>0</xdr:rowOff>
    </xdr:from>
    <xdr:to>
      <xdr:col>6</xdr:col>
      <xdr:colOff>142875</xdr:colOff>
      <xdr:row>40</xdr:row>
      <xdr:rowOff>142875</xdr:rowOff>
    </xdr:to>
    <xdr:pic>
      <xdr:nvPicPr>
        <xdr:cNvPr id="1108" name="Picture 8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142875</xdr:colOff>
      <xdr:row>38</xdr:row>
      <xdr:rowOff>142875</xdr:rowOff>
    </xdr:to>
    <xdr:pic>
      <xdr:nvPicPr>
        <xdr:cNvPr id="1109" name="Picture 8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142875</xdr:colOff>
      <xdr:row>38</xdr:row>
      <xdr:rowOff>142875</xdr:rowOff>
    </xdr:to>
    <xdr:pic>
      <xdr:nvPicPr>
        <xdr:cNvPr id="1110" name="Picture 8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142875</xdr:colOff>
      <xdr:row>38</xdr:row>
      <xdr:rowOff>142875</xdr:rowOff>
    </xdr:to>
    <xdr:pic>
      <xdr:nvPicPr>
        <xdr:cNvPr id="1111" name="Picture 8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38</xdr:row>
      <xdr:rowOff>0</xdr:rowOff>
    </xdr:from>
    <xdr:to>
      <xdr:col>6</xdr:col>
      <xdr:colOff>142875</xdr:colOff>
      <xdr:row>38</xdr:row>
      <xdr:rowOff>142875</xdr:rowOff>
    </xdr:to>
    <xdr:pic>
      <xdr:nvPicPr>
        <xdr:cNvPr id="1112" name="Picture 8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3</xdr:col>
      <xdr:colOff>142875</xdr:colOff>
      <xdr:row>22</xdr:row>
      <xdr:rowOff>142875</xdr:rowOff>
    </xdr:to>
    <xdr:pic>
      <xdr:nvPicPr>
        <xdr:cNvPr id="1113" name="Picture 8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142875</xdr:colOff>
      <xdr:row>22</xdr:row>
      <xdr:rowOff>142875</xdr:rowOff>
    </xdr:to>
    <xdr:pic>
      <xdr:nvPicPr>
        <xdr:cNvPr id="1114" name="Picture 9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142875</xdr:colOff>
      <xdr:row>22</xdr:row>
      <xdr:rowOff>142875</xdr:rowOff>
    </xdr:to>
    <xdr:pic>
      <xdr:nvPicPr>
        <xdr:cNvPr id="1115" name="Picture 9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142875</xdr:colOff>
      <xdr:row>22</xdr:row>
      <xdr:rowOff>142875</xdr:rowOff>
    </xdr:to>
    <xdr:pic>
      <xdr:nvPicPr>
        <xdr:cNvPr id="1116" name="Picture 9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142875</xdr:colOff>
      <xdr:row>41</xdr:row>
      <xdr:rowOff>142875</xdr:rowOff>
    </xdr:to>
    <xdr:pic>
      <xdr:nvPicPr>
        <xdr:cNvPr id="1117" name="Picture 9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142875</xdr:colOff>
      <xdr:row>41</xdr:row>
      <xdr:rowOff>142875</xdr:rowOff>
    </xdr:to>
    <xdr:pic>
      <xdr:nvPicPr>
        <xdr:cNvPr id="1118" name="Picture 9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1119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1120" name="Picture 9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142875</xdr:colOff>
      <xdr:row>45</xdr:row>
      <xdr:rowOff>142875</xdr:rowOff>
    </xdr:to>
    <xdr:pic>
      <xdr:nvPicPr>
        <xdr:cNvPr id="1121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142875</xdr:colOff>
      <xdr:row>45</xdr:row>
      <xdr:rowOff>142875</xdr:rowOff>
    </xdr:to>
    <xdr:pic>
      <xdr:nvPicPr>
        <xdr:cNvPr id="1122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142875</xdr:colOff>
      <xdr:row>45</xdr:row>
      <xdr:rowOff>142875</xdr:rowOff>
    </xdr:to>
    <xdr:pic>
      <xdr:nvPicPr>
        <xdr:cNvPr id="1123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45</xdr:row>
      <xdr:rowOff>0</xdr:rowOff>
    </xdr:from>
    <xdr:to>
      <xdr:col>6</xdr:col>
      <xdr:colOff>142875</xdr:colOff>
      <xdr:row>45</xdr:row>
      <xdr:rowOff>142875</xdr:rowOff>
    </xdr:to>
    <xdr:pic>
      <xdr:nvPicPr>
        <xdr:cNvPr id="1124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142875</xdr:colOff>
      <xdr:row>45</xdr:row>
      <xdr:rowOff>142875</xdr:rowOff>
    </xdr:to>
    <xdr:pic>
      <xdr:nvPicPr>
        <xdr:cNvPr id="1125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6576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142875</xdr:colOff>
      <xdr:row>42</xdr:row>
      <xdr:rowOff>142875</xdr:rowOff>
    </xdr:to>
    <xdr:pic>
      <xdr:nvPicPr>
        <xdr:cNvPr id="1126" name="Picture 10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92715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42</xdr:row>
      <xdr:rowOff>0</xdr:rowOff>
    </xdr:from>
    <xdr:to>
      <xdr:col>4</xdr:col>
      <xdr:colOff>142875</xdr:colOff>
      <xdr:row>42</xdr:row>
      <xdr:rowOff>142875</xdr:rowOff>
    </xdr:to>
    <xdr:pic>
      <xdr:nvPicPr>
        <xdr:cNvPr id="1127" name="Picture 10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92715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42</xdr:row>
      <xdr:rowOff>0</xdr:rowOff>
    </xdr:from>
    <xdr:to>
      <xdr:col>5</xdr:col>
      <xdr:colOff>142875</xdr:colOff>
      <xdr:row>42</xdr:row>
      <xdr:rowOff>142875</xdr:rowOff>
    </xdr:to>
    <xdr:pic>
      <xdr:nvPicPr>
        <xdr:cNvPr id="1128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392715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142875</xdr:colOff>
      <xdr:row>44</xdr:row>
      <xdr:rowOff>142875</xdr:rowOff>
    </xdr:to>
    <xdr:pic>
      <xdr:nvPicPr>
        <xdr:cNvPr id="1129" name="Picture 10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142875</xdr:colOff>
      <xdr:row>44</xdr:row>
      <xdr:rowOff>142875</xdr:rowOff>
    </xdr:to>
    <xdr:pic>
      <xdr:nvPicPr>
        <xdr:cNvPr id="1130" name="Picture 10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142875</xdr:colOff>
      <xdr:row>44</xdr:row>
      <xdr:rowOff>142875</xdr:rowOff>
    </xdr:to>
    <xdr:pic>
      <xdr:nvPicPr>
        <xdr:cNvPr id="1131" name="Picture 10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142875</xdr:colOff>
      <xdr:row>44</xdr:row>
      <xdr:rowOff>142875</xdr:rowOff>
    </xdr:to>
    <xdr:pic>
      <xdr:nvPicPr>
        <xdr:cNvPr id="1132" name="Picture 10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142875</xdr:colOff>
      <xdr:row>43</xdr:row>
      <xdr:rowOff>142875</xdr:rowOff>
    </xdr:to>
    <xdr:pic>
      <xdr:nvPicPr>
        <xdr:cNvPr id="1133" name="Picture 10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142875</xdr:colOff>
      <xdr:row>43</xdr:row>
      <xdr:rowOff>142875</xdr:rowOff>
    </xdr:to>
    <xdr:pic>
      <xdr:nvPicPr>
        <xdr:cNvPr id="1134" name="Picture 1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142875</xdr:colOff>
      <xdr:row>43</xdr:row>
      <xdr:rowOff>142875</xdr:rowOff>
    </xdr:to>
    <xdr:pic>
      <xdr:nvPicPr>
        <xdr:cNvPr id="1135" name="Picture 11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6</xdr:col>
      <xdr:colOff>142875</xdr:colOff>
      <xdr:row>43</xdr:row>
      <xdr:rowOff>142875</xdr:rowOff>
    </xdr:to>
    <xdr:pic>
      <xdr:nvPicPr>
        <xdr:cNvPr id="1136" name="Picture 1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142875</xdr:colOff>
      <xdr:row>43</xdr:row>
      <xdr:rowOff>142875</xdr:rowOff>
    </xdr:to>
    <xdr:pic>
      <xdr:nvPicPr>
        <xdr:cNvPr id="1137" name="Picture 11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6576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142875</xdr:colOff>
      <xdr:row>46</xdr:row>
      <xdr:rowOff>142875</xdr:rowOff>
    </xdr:to>
    <xdr:pic>
      <xdr:nvPicPr>
        <xdr:cNvPr id="1138" name="Picture 11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142875</xdr:colOff>
      <xdr:row>46</xdr:row>
      <xdr:rowOff>142875</xdr:rowOff>
    </xdr:to>
    <xdr:pic>
      <xdr:nvPicPr>
        <xdr:cNvPr id="1139" name="Picture 11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46</xdr:row>
      <xdr:rowOff>0</xdr:rowOff>
    </xdr:from>
    <xdr:to>
      <xdr:col>5</xdr:col>
      <xdr:colOff>142875</xdr:colOff>
      <xdr:row>46</xdr:row>
      <xdr:rowOff>142875</xdr:rowOff>
    </xdr:to>
    <xdr:pic>
      <xdr:nvPicPr>
        <xdr:cNvPr id="1140" name="Picture 1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46</xdr:row>
      <xdr:rowOff>0</xdr:rowOff>
    </xdr:from>
    <xdr:to>
      <xdr:col>6</xdr:col>
      <xdr:colOff>142875</xdr:colOff>
      <xdr:row>46</xdr:row>
      <xdr:rowOff>142875</xdr:rowOff>
    </xdr:to>
    <xdr:pic>
      <xdr:nvPicPr>
        <xdr:cNvPr id="1141" name="Picture 11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142875</xdr:colOff>
      <xdr:row>46</xdr:row>
      <xdr:rowOff>142875</xdr:rowOff>
    </xdr:to>
    <xdr:pic>
      <xdr:nvPicPr>
        <xdr:cNvPr id="1142" name="Picture 11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6576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49</xdr:row>
      <xdr:rowOff>0</xdr:rowOff>
    </xdr:from>
    <xdr:to>
      <xdr:col>3</xdr:col>
      <xdr:colOff>142875</xdr:colOff>
      <xdr:row>49</xdr:row>
      <xdr:rowOff>142875</xdr:rowOff>
    </xdr:to>
    <xdr:pic>
      <xdr:nvPicPr>
        <xdr:cNvPr id="1143" name="Picture 1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6320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49</xdr:row>
      <xdr:rowOff>0</xdr:rowOff>
    </xdr:from>
    <xdr:to>
      <xdr:col>4</xdr:col>
      <xdr:colOff>142875</xdr:colOff>
      <xdr:row>49</xdr:row>
      <xdr:rowOff>142875</xdr:rowOff>
    </xdr:to>
    <xdr:pic>
      <xdr:nvPicPr>
        <xdr:cNvPr id="1144" name="Picture 12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6320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49</xdr:row>
      <xdr:rowOff>0</xdr:rowOff>
    </xdr:from>
    <xdr:to>
      <xdr:col>5</xdr:col>
      <xdr:colOff>142875</xdr:colOff>
      <xdr:row>49</xdr:row>
      <xdr:rowOff>142875</xdr:rowOff>
    </xdr:to>
    <xdr:pic>
      <xdr:nvPicPr>
        <xdr:cNvPr id="1145" name="Picture 1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6320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142875</xdr:colOff>
      <xdr:row>51</xdr:row>
      <xdr:rowOff>142875</xdr:rowOff>
    </xdr:to>
    <xdr:pic>
      <xdr:nvPicPr>
        <xdr:cNvPr id="1146" name="Picture 1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142875</xdr:colOff>
      <xdr:row>51</xdr:row>
      <xdr:rowOff>142875</xdr:rowOff>
    </xdr:to>
    <xdr:pic>
      <xdr:nvPicPr>
        <xdr:cNvPr id="1147" name="Picture 12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51</xdr:row>
      <xdr:rowOff>0</xdr:rowOff>
    </xdr:from>
    <xdr:to>
      <xdr:col>5</xdr:col>
      <xdr:colOff>142875</xdr:colOff>
      <xdr:row>51</xdr:row>
      <xdr:rowOff>142875</xdr:rowOff>
    </xdr:to>
    <xdr:pic>
      <xdr:nvPicPr>
        <xdr:cNvPr id="1148" name="Picture 1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6</xdr:col>
      <xdr:colOff>142875</xdr:colOff>
      <xdr:row>51</xdr:row>
      <xdr:rowOff>142875</xdr:rowOff>
    </xdr:to>
    <xdr:pic>
      <xdr:nvPicPr>
        <xdr:cNvPr id="1149" name="Picture 1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142875</xdr:colOff>
      <xdr:row>50</xdr:row>
      <xdr:rowOff>142875</xdr:rowOff>
    </xdr:to>
    <xdr:pic>
      <xdr:nvPicPr>
        <xdr:cNvPr id="1150" name="Picture 12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142875</xdr:colOff>
      <xdr:row>50</xdr:row>
      <xdr:rowOff>142875</xdr:rowOff>
    </xdr:to>
    <xdr:pic>
      <xdr:nvPicPr>
        <xdr:cNvPr id="1151" name="Picture 12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50</xdr:row>
      <xdr:rowOff>0</xdr:rowOff>
    </xdr:from>
    <xdr:to>
      <xdr:col>5</xdr:col>
      <xdr:colOff>142875</xdr:colOff>
      <xdr:row>50</xdr:row>
      <xdr:rowOff>142875</xdr:rowOff>
    </xdr:to>
    <xdr:pic>
      <xdr:nvPicPr>
        <xdr:cNvPr id="1152" name="Picture 1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50</xdr:row>
      <xdr:rowOff>0</xdr:rowOff>
    </xdr:from>
    <xdr:to>
      <xdr:col>6</xdr:col>
      <xdr:colOff>142875</xdr:colOff>
      <xdr:row>50</xdr:row>
      <xdr:rowOff>142875</xdr:rowOff>
    </xdr:to>
    <xdr:pic>
      <xdr:nvPicPr>
        <xdr:cNvPr id="1153" name="Picture 1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50</xdr:row>
      <xdr:rowOff>0</xdr:rowOff>
    </xdr:from>
    <xdr:to>
      <xdr:col>7</xdr:col>
      <xdr:colOff>142875</xdr:colOff>
      <xdr:row>50</xdr:row>
      <xdr:rowOff>142875</xdr:rowOff>
    </xdr:to>
    <xdr:pic>
      <xdr:nvPicPr>
        <xdr:cNvPr id="1154" name="Picture 1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142875</xdr:colOff>
      <xdr:row>41</xdr:row>
      <xdr:rowOff>142875</xdr:rowOff>
    </xdr:to>
    <xdr:pic>
      <xdr:nvPicPr>
        <xdr:cNvPr id="132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142875</xdr:colOff>
      <xdr:row>41</xdr:row>
      <xdr:rowOff>142875</xdr:rowOff>
    </xdr:to>
    <xdr:pic>
      <xdr:nvPicPr>
        <xdr:cNvPr id="133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134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135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41</xdr:row>
      <xdr:rowOff>0</xdr:rowOff>
    </xdr:from>
    <xdr:to>
      <xdr:col>7</xdr:col>
      <xdr:colOff>142875</xdr:colOff>
      <xdr:row>41</xdr:row>
      <xdr:rowOff>142875</xdr:rowOff>
    </xdr:to>
    <xdr:pic>
      <xdr:nvPicPr>
        <xdr:cNvPr id="136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142875</xdr:colOff>
      <xdr:row>23</xdr:row>
      <xdr:rowOff>142875</xdr:rowOff>
    </xdr:to>
    <xdr:pic>
      <xdr:nvPicPr>
        <xdr:cNvPr id="137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7010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142875</xdr:colOff>
      <xdr:row>23</xdr:row>
      <xdr:rowOff>142875</xdr:rowOff>
    </xdr:to>
    <xdr:pic>
      <xdr:nvPicPr>
        <xdr:cNvPr id="138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7010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142875</xdr:colOff>
      <xdr:row>23</xdr:row>
      <xdr:rowOff>142875</xdr:rowOff>
    </xdr:to>
    <xdr:pic>
      <xdr:nvPicPr>
        <xdr:cNvPr id="139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7010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142875</xdr:colOff>
      <xdr:row>23</xdr:row>
      <xdr:rowOff>142875</xdr:rowOff>
    </xdr:to>
    <xdr:pic>
      <xdr:nvPicPr>
        <xdr:cNvPr id="141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142875</xdr:colOff>
      <xdr:row>23</xdr:row>
      <xdr:rowOff>142875</xdr:rowOff>
    </xdr:to>
    <xdr:pic>
      <xdr:nvPicPr>
        <xdr:cNvPr id="142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7200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142875</xdr:colOff>
      <xdr:row>23</xdr:row>
      <xdr:rowOff>142875</xdr:rowOff>
    </xdr:to>
    <xdr:pic>
      <xdr:nvPicPr>
        <xdr:cNvPr id="143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7200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44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45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46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142875</xdr:colOff>
      <xdr:row>12</xdr:row>
      <xdr:rowOff>142875</xdr:rowOff>
    </xdr:to>
    <xdr:pic>
      <xdr:nvPicPr>
        <xdr:cNvPr id="147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49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8197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50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8197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51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7191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142875</xdr:colOff>
      <xdr:row>30</xdr:row>
      <xdr:rowOff>142875</xdr:rowOff>
    </xdr:to>
    <xdr:pic>
      <xdr:nvPicPr>
        <xdr:cNvPr id="152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142875</xdr:colOff>
      <xdr:row>30</xdr:row>
      <xdr:rowOff>142875</xdr:rowOff>
    </xdr:to>
    <xdr:pic>
      <xdr:nvPicPr>
        <xdr:cNvPr id="153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142875</xdr:colOff>
      <xdr:row>30</xdr:row>
      <xdr:rowOff>142875</xdr:rowOff>
    </xdr:to>
    <xdr:pic>
      <xdr:nvPicPr>
        <xdr:cNvPr id="154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142875</xdr:colOff>
      <xdr:row>30</xdr:row>
      <xdr:rowOff>142875</xdr:rowOff>
    </xdr:to>
    <xdr:pic>
      <xdr:nvPicPr>
        <xdr:cNvPr id="155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142875</xdr:colOff>
      <xdr:row>30</xdr:row>
      <xdr:rowOff>142875</xdr:rowOff>
    </xdr:to>
    <xdr:pic>
      <xdr:nvPicPr>
        <xdr:cNvPr id="156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9867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157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678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158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41</xdr:row>
      <xdr:rowOff>0</xdr:rowOff>
    </xdr:from>
    <xdr:to>
      <xdr:col>7</xdr:col>
      <xdr:colOff>142875</xdr:colOff>
      <xdr:row>41</xdr:row>
      <xdr:rowOff>142875</xdr:rowOff>
    </xdr:to>
    <xdr:pic>
      <xdr:nvPicPr>
        <xdr:cNvPr id="159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9059525"/>
          <a:ext cx="142875" cy="142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orebook.lotro.com/wiki/Skill:Maddening_Strike" TargetMode="External"/><Relationship Id="rId13" Type="http://schemas.openxmlformats.org/officeDocument/2006/relationships/hyperlink" Target="http://lorebook.lotro.com/wiki/Skill:Spear_of_Virtue" TargetMode="External"/><Relationship Id="rId18" Type="http://schemas.openxmlformats.org/officeDocument/2006/relationships/hyperlink" Target="http://lorebook.lotro.com/wiki/Skill:The_Boot" TargetMode="External"/><Relationship Id="rId26" Type="http://schemas.openxmlformats.org/officeDocument/2006/relationships/hyperlink" Target="http://lorebook.lotro.com/wiki/Skill:Wall_of_Steel" TargetMode="External"/><Relationship Id="rId39" Type="http://schemas.openxmlformats.org/officeDocument/2006/relationships/hyperlink" Target="http://lorebook.lotro.com/wiki/Skill:Dance_of_War" TargetMode="External"/><Relationship Id="rId3" Type="http://schemas.openxmlformats.org/officeDocument/2006/relationships/hyperlink" Target="http://lorebook.lotro.com/wiki/Skill:Safeguard" TargetMode="External"/><Relationship Id="rId21" Type="http://schemas.openxmlformats.org/officeDocument/2006/relationships/hyperlink" Target="http://lorebook.lotro.com/wiki/Skill:Brink_of_Victory" TargetMode="External"/><Relationship Id="rId34" Type="http://schemas.openxmlformats.org/officeDocument/2006/relationships/hyperlink" Target="http://lorebook.lotro.com/wiki/Skill:Resolution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://lorebook.lotro.com/wiki/Skill:War-cry" TargetMode="External"/><Relationship Id="rId12" Type="http://schemas.openxmlformats.org/officeDocument/2006/relationships/hyperlink" Target="http://lorebook.lotro.com/wiki/Skill:Piercing_Strike" TargetMode="External"/><Relationship Id="rId17" Type="http://schemas.openxmlformats.org/officeDocument/2006/relationships/hyperlink" Target="http://lorebook.lotro.com/wiki/Skill:Deft_Strike" TargetMode="External"/><Relationship Id="rId25" Type="http://schemas.openxmlformats.org/officeDocument/2006/relationships/hyperlink" Target="http://lorebook.lotro.com/wiki/Skill:Boar%27s_Rush" TargetMode="External"/><Relationship Id="rId33" Type="http://schemas.openxmlformats.org/officeDocument/2006/relationships/hyperlink" Target="http://lorebook.lotro.com/wiki/Skill:Fierce_Resolve" TargetMode="External"/><Relationship Id="rId38" Type="http://schemas.openxmlformats.org/officeDocument/2006/relationships/hyperlink" Target="http://lorebook.lotro.com/wiki/Skill:Aggression" TargetMode="External"/><Relationship Id="rId2" Type="http://schemas.openxmlformats.org/officeDocument/2006/relationships/hyperlink" Target="http://lorebook.lotro.com/wiki/Skill:Impressive_Flourish" TargetMode="External"/><Relationship Id="rId16" Type="http://schemas.openxmlformats.org/officeDocument/2006/relationships/hyperlink" Target="http://lorebook.lotro.com/wiki/Skill:Shield_Mastery" TargetMode="External"/><Relationship Id="rId20" Type="http://schemas.openxmlformats.org/officeDocument/2006/relationships/hyperlink" Target="http://lorebook.lotro.com/wiki/Skill:Power_Attack" TargetMode="External"/><Relationship Id="rId29" Type="http://schemas.openxmlformats.org/officeDocument/2006/relationships/hyperlink" Target="http://lorebook.lotro.com/wiki/Skill:Reversal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lorebook.lotro.com/wiki/Skill:Persevere" TargetMode="External"/><Relationship Id="rId6" Type="http://schemas.openxmlformats.org/officeDocument/2006/relationships/hyperlink" Target="http://lorebook.lotro.com/wiki/Skill:Precise_Blow" TargetMode="External"/><Relationship Id="rId11" Type="http://schemas.openxmlformats.org/officeDocument/2006/relationships/hyperlink" Target="http://lorebook.lotro.com/wiki/Skill:Goad" TargetMode="External"/><Relationship Id="rId24" Type="http://schemas.openxmlformats.org/officeDocument/2006/relationships/hyperlink" Target="http://lorebook.lotro.com/wiki/Skill:Mighty_Blow" TargetMode="External"/><Relationship Id="rId32" Type="http://schemas.openxmlformats.org/officeDocument/2006/relationships/hyperlink" Target="http://lorebook.lotro.com/wiki/Skill:Warden%27s_Triumph" TargetMode="External"/><Relationship Id="rId37" Type="http://schemas.openxmlformats.org/officeDocument/2006/relationships/hyperlink" Target="http://lorebook.lotro.com/wiki/Skill:Deflection" TargetMode="External"/><Relationship Id="rId40" Type="http://schemas.openxmlformats.org/officeDocument/2006/relationships/hyperlink" Target="http://forums.lotro.com/showthread.php?451496-Asto-s-Gambit-Compendium-Warning-Comprehensive" TargetMode="External"/><Relationship Id="rId5" Type="http://schemas.openxmlformats.org/officeDocument/2006/relationships/hyperlink" Target="http://lorebook.lotro.com/wiki/Skill:Restoration" TargetMode="External"/><Relationship Id="rId15" Type="http://schemas.openxmlformats.org/officeDocument/2006/relationships/hyperlink" Target="http://lorebook.lotro.com/wiki/Skill:Shield_Up" TargetMode="External"/><Relationship Id="rId23" Type="http://schemas.openxmlformats.org/officeDocument/2006/relationships/hyperlink" Target="http://lorebook.lotro.com/wiki/Skill:Onslaught" TargetMode="External"/><Relationship Id="rId28" Type="http://schemas.openxmlformats.org/officeDocument/2006/relationships/hyperlink" Target="http://lorebook.lotro.com/wiki/Skill:The_Dark_Before_Dawn" TargetMode="External"/><Relationship Id="rId36" Type="http://schemas.openxmlformats.org/officeDocument/2006/relationships/hyperlink" Target="http://lorebook.lotro.com/wiki/Skill:Unerring_Strike" TargetMode="External"/><Relationship Id="rId10" Type="http://schemas.openxmlformats.org/officeDocument/2006/relationships/hyperlink" Target="http://lorebook.lotro.com/wiki/Skill:Conviction" TargetMode="External"/><Relationship Id="rId19" Type="http://schemas.openxmlformats.org/officeDocument/2006/relationships/hyperlink" Target="http://lorebook.lotro.com/wiki/Skill:Offensive_Strike" TargetMode="External"/><Relationship Id="rId31" Type="http://schemas.openxmlformats.org/officeDocument/2006/relationships/hyperlink" Target="http://lorebook.lotro.com/wiki/Skill:Desolation" TargetMode="External"/><Relationship Id="rId4" Type="http://schemas.openxmlformats.org/officeDocument/2006/relationships/hyperlink" Target="http://lorebook.lotro.com/wiki/Skill:Celebration_of_Skill" TargetMode="External"/><Relationship Id="rId9" Type="http://schemas.openxmlformats.org/officeDocument/2006/relationships/hyperlink" Target="http://lorebook.lotro.com/wiki/Skill:Dance_of_War" TargetMode="External"/><Relationship Id="rId14" Type="http://schemas.openxmlformats.org/officeDocument/2006/relationships/hyperlink" Target="http://lorebook.lotro.com/wiki/Skill:Defensive_Strike" TargetMode="External"/><Relationship Id="rId22" Type="http://schemas.openxmlformats.org/officeDocument/2006/relationships/hyperlink" Target="http://lorebook.lotro.com/wiki/Skill:Combination_Strike" TargetMode="External"/><Relationship Id="rId27" Type="http://schemas.openxmlformats.org/officeDocument/2006/relationships/hyperlink" Target="http://lorebook.lotro.com/wiki/Skill:Surety_of_Death" TargetMode="External"/><Relationship Id="rId30" Type="http://schemas.openxmlformats.org/officeDocument/2006/relationships/hyperlink" Target="http://lorebook.lotro.com/wiki/Skill:Adroit_Manoeuvre" TargetMode="External"/><Relationship Id="rId35" Type="http://schemas.openxmlformats.org/officeDocument/2006/relationships/hyperlink" Target="http://lorebook.lotro.com/wiki/Skill:Exultation_of_Battl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2"/>
  <sheetViews>
    <sheetView tabSelected="1" zoomScaleNormal="100" workbookViewId="0">
      <pane ySplit="2175" topLeftCell="A13" activePane="bottomLeft"/>
      <selection activeCell="B2" sqref="B2:I2"/>
      <selection pane="bottomLeft" activeCell="B23" sqref="B23"/>
    </sheetView>
  </sheetViews>
  <sheetFormatPr defaultRowHeight="15" x14ac:dyDescent="0.25"/>
  <cols>
    <col min="3" max="3" width="24.42578125" customWidth="1"/>
    <col min="4" max="7" width="2.7109375" bestFit="1" customWidth="1"/>
    <col min="8" max="8" width="9.140625" customWidth="1"/>
    <col min="9" max="9" width="26.140625" customWidth="1"/>
    <col min="10" max="15" width="3.7109375" customWidth="1"/>
    <col min="16" max="24" width="9.140625" customWidth="1"/>
    <col min="25" max="25" width="20.85546875" customWidth="1"/>
    <col min="26" max="26" width="25.28515625" customWidth="1"/>
    <col min="27" max="27" width="17.85546875" customWidth="1"/>
  </cols>
  <sheetData>
    <row r="1" spans="1:34" x14ac:dyDescent="0.25">
      <c r="B1" s="4" t="s">
        <v>106</v>
      </c>
    </row>
    <row r="2" spans="1:34" ht="79.5" customHeight="1" x14ac:dyDescent="0.3">
      <c r="B2" s="10" t="s">
        <v>0</v>
      </c>
      <c r="C2" s="10"/>
      <c r="D2" s="10"/>
      <c r="E2" s="10"/>
      <c r="F2" s="10"/>
      <c r="G2" s="10"/>
      <c r="H2" s="10"/>
      <c r="I2" s="10"/>
      <c r="J2" s="9" t="s">
        <v>95</v>
      </c>
      <c r="K2" s="9" t="s">
        <v>96</v>
      </c>
      <c r="L2" s="9" t="s">
        <v>97</v>
      </c>
      <c r="M2" s="9" t="s">
        <v>100</v>
      </c>
      <c r="N2" s="9" t="s">
        <v>101</v>
      </c>
      <c r="O2" s="9" t="s">
        <v>98</v>
      </c>
    </row>
    <row r="3" spans="1:34" ht="29.25" x14ac:dyDescent="0.25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 t="s">
        <v>3</v>
      </c>
      <c r="J3" s="1"/>
      <c r="K3" s="1"/>
      <c r="L3" s="1"/>
      <c r="M3" s="1"/>
      <c r="N3" s="1"/>
      <c r="O3" s="1"/>
      <c r="P3" s="1"/>
      <c r="Q3" s="1"/>
      <c r="S3" s="1" t="s">
        <v>42</v>
      </c>
      <c r="T3" s="1"/>
      <c r="U3" s="1" t="s">
        <v>48</v>
      </c>
    </row>
    <row r="4" spans="1:34" ht="43.5" x14ac:dyDescent="0.25">
      <c r="A4">
        <v>1</v>
      </c>
      <c r="B4" s="1">
        <v>6</v>
      </c>
      <c r="C4" s="3" t="s">
        <v>4</v>
      </c>
      <c r="D4" s="2"/>
      <c r="E4" s="2"/>
      <c r="F4" s="1"/>
      <c r="G4" s="1"/>
      <c r="H4" s="1"/>
      <c r="I4" s="1" t="s">
        <v>132</v>
      </c>
      <c r="J4" s="1">
        <v>1</v>
      </c>
      <c r="K4" s="1"/>
      <c r="L4" s="1"/>
      <c r="M4" s="1"/>
      <c r="N4" s="1"/>
      <c r="O4" s="1"/>
      <c r="P4">
        <v>21</v>
      </c>
      <c r="Q4" t="str">
        <f>CHAR(53+A4)</f>
        <v>6</v>
      </c>
      <c r="R4" s="5" t="str">
        <f>""""&amp;P4&amp;Q4&amp;""""</f>
        <v>"216"</v>
      </c>
      <c r="S4" t="str">
        <f>R4&amp;","</f>
        <v>"216",</v>
      </c>
      <c r="U4" t="s">
        <v>49</v>
      </c>
      <c r="V4" t="s">
        <v>50</v>
      </c>
      <c r="W4" t="str">
        <f>B4&amp;","</f>
        <v>6,</v>
      </c>
      <c r="X4" t="str">
        <f>R4</f>
        <v>"216"</v>
      </c>
      <c r="Y4" t="str">
        <f>","&amp;""""&amp;C4&amp;""""&amp;","</f>
        <v>,"Persevere",</v>
      </c>
      <c r="Z4" t="str">
        <f>IF(Y4&gt;"",""""&amp;SUBSTITUTE(C4," ","")&amp;".tga"&amp;""""&amp;",","")</f>
        <v>"Persevere.tga",</v>
      </c>
      <c r="AA4" t="str">
        <f>""""&amp;I4&amp;""""&amp;","</f>
        <v>"MH Dmg + T1 HoT + T1 Block Buff &amp; Part. Block Chance for 30s",</v>
      </c>
      <c r="AB4" t="str">
        <f>"HoT="&amp;IF(J4&gt;0,"true,","false,")</f>
        <v>HoT=true,</v>
      </c>
      <c r="AC4" t="str">
        <f>"ToT="&amp;IF(K4&gt;0,"true,","false,")</f>
        <v>ToT=false,</v>
      </c>
      <c r="AD4" t="str">
        <f>"Threat="&amp;IF(L4&gt;0,"true,","false,")</f>
        <v>Threat=false,</v>
      </c>
      <c r="AE4" t="str">
        <f>"TT="&amp;IF(M4&gt;0,"true,","false,")</f>
        <v>TT=false,</v>
      </c>
      <c r="AF4" t="str">
        <f>"BEP="&amp;IF(N4&gt;0,"true,","false,")</f>
        <v>BEP=false,</v>
      </c>
      <c r="AG4" t="str">
        <f>"Targets="&amp;IF(O4&gt;0,O4,"false")</f>
        <v>Targets=false</v>
      </c>
      <c r="AH4" t="s">
        <v>51</v>
      </c>
    </row>
    <row r="5" spans="1:34" ht="57.75" x14ac:dyDescent="0.25">
      <c r="A5">
        <v>2</v>
      </c>
      <c r="B5" s="1">
        <v>24</v>
      </c>
      <c r="C5" s="3" t="s">
        <v>6</v>
      </c>
      <c r="D5" s="2"/>
      <c r="E5" s="2"/>
      <c r="F5" s="2"/>
      <c r="G5" s="1"/>
      <c r="H5" s="1"/>
      <c r="I5" s="1" t="s">
        <v>142</v>
      </c>
      <c r="J5" s="1">
        <v>1</v>
      </c>
      <c r="K5" s="1"/>
      <c r="L5" s="1"/>
      <c r="M5" s="1"/>
      <c r="N5" s="1"/>
      <c r="O5" s="1"/>
      <c r="P5">
        <v>212</v>
      </c>
      <c r="Q5" t="str">
        <f t="shared" ref="Q5:Q52" si="0">CHAR(53+A5)</f>
        <v>7</v>
      </c>
      <c r="R5" s="5" t="str">
        <f t="shared" ref="R5:R52" si="1">""""&amp;P5&amp;Q5&amp;""""</f>
        <v>"2127"</v>
      </c>
      <c r="S5" t="str">
        <f t="shared" ref="S5:S52" si="2">R5&amp;","</f>
        <v>"2127",</v>
      </c>
      <c r="U5" t="s">
        <v>49</v>
      </c>
      <c r="V5" t="s">
        <v>50</v>
      </c>
      <c r="W5" t="str">
        <f t="shared" ref="W5:W52" si="3">B5&amp;","</f>
        <v>24,</v>
      </c>
      <c r="X5" t="str">
        <f t="shared" ref="X5:X52" si="4">R5</f>
        <v>"2127"</v>
      </c>
      <c r="Y5" t="str">
        <f t="shared" ref="Y5:Y52" si="5">","&amp;""""&amp;C5&amp;""""&amp;","</f>
        <v>,"Safeguard",</v>
      </c>
      <c r="Z5" t="str">
        <f>IF(Y5&gt;"",""""&amp;SUBSTITUTE(C5," ","")&amp;".tga"&amp;""""&amp;",","")</f>
        <v>"Safeguard.tga",</v>
      </c>
      <c r="AA5" t="str">
        <f t="shared" ref="AA5:AA52" si="6">""""&amp;I5&amp;""""&amp;","</f>
        <v>"Cmn Dmg + T2 HoT + T2 Block Buff &amp; Part. Block Chance for 20s; Persevere line",</v>
      </c>
      <c r="AB5" t="str">
        <f t="shared" ref="AB5:AB52" si="7">"HoT="&amp;IF(J5&gt;0,"true,","false,")</f>
        <v>HoT=true,</v>
      </c>
      <c r="AC5" t="str">
        <f t="shared" ref="AC5:AC52" si="8">"ToT="&amp;IF(K5&gt;0,"true,","false,")</f>
        <v>ToT=false,</v>
      </c>
      <c r="AD5" t="str">
        <f t="shared" ref="AD5:AD52" si="9">"Threat="&amp;IF(L5&gt;0,"true,","false,")</f>
        <v>Threat=false,</v>
      </c>
      <c r="AE5" t="str">
        <f t="shared" ref="AE5:AE52" si="10">"TT="&amp;IF(M5&gt;0,"true,","false,")</f>
        <v>TT=false,</v>
      </c>
      <c r="AF5" t="str">
        <f t="shared" ref="AF5:AF52" si="11">"BEP="&amp;IF(N5&gt;0,"true,","false,")</f>
        <v>BEP=false,</v>
      </c>
      <c r="AG5" t="str">
        <f t="shared" ref="AG5:AG52" si="12">"Targets="&amp;IF(O5&gt;0,O5,"false")</f>
        <v>Targets=false</v>
      </c>
      <c r="AH5" t="s">
        <v>51</v>
      </c>
    </row>
    <row r="6" spans="1:34" ht="57.75" x14ac:dyDescent="0.25">
      <c r="A6">
        <v>3</v>
      </c>
      <c r="B6" s="1">
        <v>40</v>
      </c>
      <c r="C6" s="3" t="s">
        <v>7</v>
      </c>
      <c r="D6" s="2"/>
      <c r="E6" s="2"/>
      <c r="F6" s="2"/>
      <c r="G6" s="2"/>
      <c r="H6" s="1"/>
      <c r="I6" s="1" t="s">
        <v>143</v>
      </c>
      <c r="J6" s="1">
        <v>1</v>
      </c>
      <c r="K6" s="1"/>
      <c r="L6" s="1"/>
      <c r="M6" s="1"/>
      <c r="N6" s="1"/>
      <c r="O6" s="1"/>
      <c r="P6">
        <v>2121</v>
      </c>
      <c r="Q6" t="str">
        <f t="shared" si="0"/>
        <v>8</v>
      </c>
      <c r="R6" s="5" t="str">
        <f t="shared" si="1"/>
        <v>"21218"</v>
      </c>
      <c r="S6" t="str">
        <f t="shared" si="2"/>
        <v>"21218",</v>
      </c>
      <c r="U6" t="s">
        <v>49</v>
      </c>
      <c r="V6" t="s">
        <v>50</v>
      </c>
      <c r="W6" t="str">
        <f t="shared" si="3"/>
        <v>40,</v>
      </c>
      <c r="X6" t="str">
        <f t="shared" si="4"/>
        <v>"21218"</v>
      </c>
      <c r="Y6" t="str">
        <f t="shared" si="5"/>
        <v>,"Celebration of Skill",</v>
      </c>
      <c r="Z6" t="str">
        <f>IF(Y6&gt;"",""""&amp;SUBSTITUTE(C6," ","")&amp;".tga"&amp;""""&amp;",","")</f>
        <v>"CelebrationofSkill.tga",</v>
      </c>
      <c r="AA6" t="str">
        <f t="shared" si="6"/>
        <v>"MH Dmg + T3 HoT + T3 Block Buff &amp; Part. Block Chance for 10s; Persevere line",</v>
      </c>
      <c r="AB6" t="str">
        <f t="shared" si="7"/>
        <v>HoT=true,</v>
      </c>
      <c r="AC6" t="str">
        <f t="shared" si="8"/>
        <v>ToT=false,</v>
      </c>
      <c r="AD6" t="str">
        <f t="shared" si="9"/>
        <v>Threat=false,</v>
      </c>
      <c r="AE6" t="str">
        <f t="shared" si="10"/>
        <v>TT=false,</v>
      </c>
      <c r="AF6" t="str">
        <f t="shared" si="11"/>
        <v>BEP=false,</v>
      </c>
      <c r="AG6" t="str">
        <f t="shared" si="12"/>
        <v>Targets=false</v>
      </c>
      <c r="AH6" t="s">
        <v>51</v>
      </c>
    </row>
    <row r="7" spans="1:34" ht="43.5" x14ac:dyDescent="0.25">
      <c r="A7">
        <v>4</v>
      </c>
      <c r="B7" s="1">
        <v>54</v>
      </c>
      <c r="C7" s="3" t="s">
        <v>13</v>
      </c>
      <c r="D7" s="2"/>
      <c r="E7" s="2"/>
      <c r="F7" s="2"/>
      <c r="G7" s="2"/>
      <c r="H7" s="2"/>
      <c r="I7" s="1" t="s">
        <v>107</v>
      </c>
      <c r="J7" s="1">
        <v>1</v>
      </c>
      <c r="K7" s="1"/>
      <c r="L7" s="1"/>
      <c r="M7" s="1">
        <v>1</v>
      </c>
      <c r="N7" s="1"/>
      <c r="O7" s="1"/>
      <c r="P7">
        <v>23232</v>
      </c>
      <c r="Q7" t="str">
        <f>CHAR(53+A7)</f>
        <v>9</v>
      </c>
      <c r="R7" s="5" t="str">
        <f>""""&amp;P7&amp;Q7&amp;""""</f>
        <v>"232329"</v>
      </c>
      <c r="S7" t="str">
        <f>R7&amp;"}"</f>
        <v>"232329"}</v>
      </c>
      <c r="U7" t="s">
        <v>49</v>
      </c>
      <c r="V7" t="s">
        <v>50</v>
      </c>
      <c r="W7" t="str">
        <f>B7&amp;","</f>
        <v>54,</v>
      </c>
      <c r="X7" t="str">
        <f>R7</f>
        <v>"232329"</v>
      </c>
      <c r="Y7" t="str">
        <f>","&amp;""""&amp;C7&amp;""""&amp;","</f>
        <v>,"Conviction",</v>
      </c>
      <c r="Z7" t="str">
        <f>IF(Y7&gt;"",""""&amp;SUBSTITUTE(C7," ","")&amp;".tga"&amp;""""&amp;",","")</f>
        <v>"Conviction.tga",</v>
      </c>
      <c r="AA7" t="str">
        <f>""""&amp;I7&amp;""""&amp;","</f>
        <v>"Fellowship HoT + 1T Threat Transfer from Fellowship",</v>
      </c>
      <c r="AB7" t="str">
        <f>"HoT="&amp;IF(J7&gt;0,"true,","false,")</f>
        <v>HoT=true,</v>
      </c>
      <c r="AC7" t="str">
        <f>"ToT="&amp;IF(K7&gt;0,"true,","false,")</f>
        <v>ToT=false,</v>
      </c>
      <c r="AD7" t="str">
        <f>"Threat="&amp;IF(L7&gt;0,"true,","false,")</f>
        <v>Threat=false,</v>
      </c>
      <c r="AE7" t="str">
        <f>"TT="&amp;IF(M7&gt;0,"true,","false,")</f>
        <v>TT=true,</v>
      </c>
      <c r="AF7" t="str">
        <f>"BEP="&amp;IF(N7&gt;0,"true,","false,")</f>
        <v>BEP=false,</v>
      </c>
      <c r="AG7" t="str">
        <f>"Targets="&amp;IF(O7&gt;0,O7,"false")</f>
        <v>Targets=false</v>
      </c>
      <c r="AH7" t="s">
        <v>51</v>
      </c>
    </row>
    <row r="8" spans="1:34" x14ac:dyDescent="0.25">
      <c r="A8">
        <v>5</v>
      </c>
      <c r="B8" s="1">
        <v>74</v>
      </c>
      <c r="C8" s="3" t="s">
        <v>8</v>
      </c>
      <c r="D8" s="2"/>
      <c r="E8" s="2"/>
      <c r="F8" s="2"/>
      <c r="G8" s="2"/>
      <c r="H8" s="2"/>
      <c r="I8" s="1" t="s">
        <v>131</v>
      </c>
      <c r="J8" s="1">
        <v>1</v>
      </c>
      <c r="K8" s="1"/>
      <c r="L8" s="1"/>
      <c r="M8" s="1"/>
      <c r="N8" s="1"/>
      <c r="O8" s="1"/>
      <c r="P8">
        <v>21212</v>
      </c>
      <c r="Q8" t="str">
        <f t="shared" si="0"/>
        <v>:</v>
      </c>
      <c r="R8" s="5" t="str">
        <f t="shared" si="1"/>
        <v>"21212:"</v>
      </c>
      <c r="S8" t="str">
        <f>R8&amp;"}"</f>
        <v>"21212:"}</v>
      </c>
      <c r="U8" t="s">
        <v>49</v>
      </c>
      <c r="V8" t="s">
        <v>50</v>
      </c>
      <c r="W8" t="str">
        <f t="shared" si="3"/>
        <v>74,</v>
      </c>
      <c r="X8" t="str">
        <f t="shared" si="4"/>
        <v>"21212:"</v>
      </c>
      <c r="Y8" t="str">
        <f t="shared" si="5"/>
        <v>,"Restoration",</v>
      </c>
      <c r="Z8" t="str">
        <f>IF(Y8&gt;"",""""&amp;SUBSTITUTE(C8," ","")&amp;".tga"&amp;""""&amp;",","")</f>
        <v>"Restoration.tga",</v>
      </c>
      <c r="AA8" t="str">
        <f t="shared" si="6"/>
        <v>"MH Dmg + T4 HoT",</v>
      </c>
      <c r="AB8" t="str">
        <f t="shared" si="7"/>
        <v>HoT=true,</v>
      </c>
      <c r="AC8" t="str">
        <f t="shared" si="8"/>
        <v>ToT=false,</v>
      </c>
      <c r="AD8" t="str">
        <f t="shared" si="9"/>
        <v>Threat=false,</v>
      </c>
      <c r="AE8" t="str">
        <f t="shared" si="10"/>
        <v>TT=false,</v>
      </c>
      <c r="AF8" t="str">
        <f t="shared" si="11"/>
        <v>BEP=false,</v>
      </c>
      <c r="AG8" t="str">
        <f t="shared" si="12"/>
        <v>Targets=false</v>
      </c>
      <c r="AH8" t="s">
        <v>51</v>
      </c>
    </row>
    <row r="9" spans="1:34" ht="20.25" x14ac:dyDescent="0.3">
      <c r="B9" s="10" t="s">
        <v>10</v>
      </c>
      <c r="C9" s="10"/>
      <c r="D9" s="10"/>
      <c r="E9" s="10"/>
      <c r="F9" s="10"/>
      <c r="G9" s="10"/>
      <c r="H9" s="10"/>
      <c r="I9" s="10"/>
      <c r="J9" s="8"/>
      <c r="K9" s="8"/>
      <c r="L9" s="8"/>
      <c r="M9" s="8"/>
      <c r="N9" s="8"/>
      <c r="O9" s="8"/>
      <c r="Q9" t="str">
        <f t="shared" si="0"/>
        <v>5</v>
      </c>
      <c r="R9" s="5" t="str">
        <f t="shared" si="1"/>
        <v>"5"</v>
      </c>
    </row>
    <row r="10" spans="1:34" x14ac:dyDescent="0.25">
      <c r="B10" s="1" t="s">
        <v>1</v>
      </c>
      <c r="C10" s="1" t="s">
        <v>2</v>
      </c>
      <c r="D10" s="1">
        <v>1</v>
      </c>
      <c r="E10" s="1">
        <v>2</v>
      </c>
      <c r="F10" s="1">
        <v>3</v>
      </c>
      <c r="G10" s="1">
        <v>4</v>
      </c>
      <c r="H10" s="1">
        <v>5</v>
      </c>
      <c r="I10" s="1"/>
      <c r="J10" s="1"/>
      <c r="K10" s="1"/>
      <c r="L10" s="1"/>
      <c r="M10" s="1"/>
      <c r="N10" s="1"/>
      <c r="O10" s="1"/>
      <c r="Q10" t="str">
        <f t="shared" si="0"/>
        <v>5</v>
      </c>
      <c r="R10" s="5" t="str">
        <f t="shared" si="1"/>
        <v>"5"</v>
      </c>
      <c r="S10" t="s">
        <v>43</v>
      </c>
    </row>
    <row r="11" spans="1:34" ht="86.25" x14ac:dyDescent="0.25">
      <c r="A11">
        <v>6</v>
      </c>
      <c r="B11" s="1">
        <v>16</v>
      </c>
      <c r="C11" s="3" t="s">
        <v>11</v>
      </c>
      <c r="D11" s="2"/>
      <c r="E11" s="2"/>
      <c r="F11" s="2"/>
      <c r="G11" s="1"/>
      <c r="H11" s="1"/>
      <c r="I11" s="1" t="s">
        <v>140</v>
      </c>
      <c r="J11" s="1"/>
      <c r="K11" s="1"/>
      <c r="L11" s="1"/>
      <c r="M11" s="1">
        <v>1</v>
      </c>
      <c r="N11" s="1">
        <v>1</v>
      </c>
      <c r="O11" s="1"/>
      <c r="P11">
        <v>232</v>
      </c>
      <c r="Q11" t="str">
        <f>CHAR(53+A11)</f>
        <v>;</v>
      </c>
      <c r="R11" s="5" t="str">
        <f>""""&amp;P11&amp;Q11&amp;""""</f>
        <v>"232;"</v>
      </c>
      <c r="S11" t="str">
        <f>R11&amp;","</f>
        <v>"232;",</v>
      </c>
      <c r="U11" t="s">
        <v>49</v>
      </c>
      <c r="V11" t="s">
        <v>53</v>
      </c>
      <c r="W11" t="str">
        <f>B11&amp;","</f>
        <v>16,</v>
      </c>
      <c r="X11" t="str">
        <f>R11</f>
        <v>"232;"</v>
      </c>
      <c r="Y11" t="str">
        <f>","&amp;""""&amp;C11&amp;""""&amp;","</f>
        <v>,"Maddening Strike",</v>
      </c>
      <c r="Z11" t="str">
        <f>IF(Y11&gt;"",""""&amp;SUBSTITUTE(C11," ","")&amp;".tga"&amp;""""&amp;",","")</f>
        <v>"MaddeningStrike.tga",</v>
      </c>
      <c r="AA11" t="str">
        <f>""""&amp;I11&amp;""""&amp;","</f>
        <v>"MH Dmg + T2 Crit Def &amp; Phys/Tact Mit for 20s + 0.5T Threat Transfer from Fellowship; Impressive Flourish line",</v>
      </c>
      <c r="AB11" t="str">
        <f>"HoT="&amp;IF(J11&gt;0,"true,","false,")</f>
        <v>HoT=false,</v>
      </c>
      <c r="AC11" t="str">
        <f>"ToT="&amp;IF(K11&gt;0,"true,","false,")</f>
        <v>ToT=false,</v>
      </c>
      <c r="AD11" t="str">
        <f>"Threat="&amp;IF(L11&gt;0,"true,","false,")</f>
        <v>Threat=false,</v>
      </c>
      <c r="AE11" t="str">
        <f>"TT="&amp;IF(M11&gt;0,"true,","false,")</f>
        <v>TT=true,</v>
      </c>
      <c r="AF11" t="str">
        <f>"BEP="&amp;IF(N11&gt;0,"true,","false,")</f>
        <v>BEP=true,</v>
      </c>
      <c r="AG11" t="str">
        <f>"Targets="&amp;IF(O11&gt;0,O11,"false")</f>
        <v>Targets=false</v>
      </c>
      <c r="AH11" t="s">
        <v>51</v>
      </c>
    </row>
    <row r="12" spans="1:34" ht="86.25" x14ac:dyDescent="0.25">
      <c r="A12">
        <v>7</v>
      </c>
      <c r="B12" s="1">
        <v>42</v>
      </c>
      <c r="C12" s="3" t="s">
        <v>12</v>
      </c>
      <c r="D12" s="2"/>
      <c r="E12" s="2"/>
      <c r="F12" s="2"/>
      <c r="G12" s="2"/>
      <c r="H12" s="1"/>
      <c r="I12" s="1" t="s">
        <v>141</v>
      </c>
      <c r="J12" s="1"/>
      <c r="K12" s="1"/>
      <c r="L12" s="1"/>
      <c r="M12" s="1">
        <v>1</v>
      </c>
      <c r="N12" s="1">
        <v>1</v>
      </c>
      <c r="O12" s="1"/>
      <c r="P12">
        <v>2323</v>
      </c>
      <c r="Q12" t="str">
        <f>CHAR(53+A12)</f>
        <v>&lt;</v>
      </c>
      <c r="R12" s="5" t="str">
        <f>""""&amp;P12&amp;Q12&amp;""""</f>
        <v>"2323&lt;"</v>
      </c>
      <c r="S12" t="str">
        <f>R12&amp;","</f>
        <v>"2323&lt;",</v>
      </c>
      <c r="U12" t="s">
        <v>49</v>
      </c>
      <c r="V12" t="s">
        <v>53</v>
      </c>
      <c r="W12" t="str">
        <f>B12&amp;","</f>
        <v>42,</v>
      </c>
      <c r="X12" t="str">
        <f>R12</f>
        <v>"2323&lt;"</v>
      </c>
      <c r="Y12" t="str">
        <f>","&amp;""""&amp;C12&amp;""""&amp;","</f>
        <v>,"Dance of War",</v>
      </c>
      <c r="Z12" t="str">
        <f>IF(Y12&gt;"",""""&amp;SUBSTITUTE(C12," ","")&amp;".tga"&amp;""""&amp;",","")</f>
        <v>"DanceofWar.tga",</v>
      </c>
      <c r="AA12" t="str">
        <f>""""&amp;I12&amp;""""&amp;","</f>
        <v>"Lg Evade Buff + T3 Crit Def &amp; Phys/Tact Mit + 1T Threat Transfer from Fellowship; Impressive Flourish line",</v>
      </c>
      <c r="AB12" t="str">
        <f>"HoT="&amp;IF(J12&gt;0,"true,","false,")</f>
        <v>HoT=false,</v>
      </c>
      <c r="AC12" t="str">
        <f>"ToT="&amp;IF(K12&gt;0,"true,","false,")</f>
        <v>ToT=false,</v>
      </c>
      <c r="AD12" t="str">
        <f>"Threat="&amp;IF(L12&gt;0,"true,","false,")</f>
        <v>Threat=false,</v>
      </c>
      <c r="AE12" t="str">
        <f>"TT="&amp;IF(M12&gt;0,"true,","false,")</f>
        <v>TT=true,</v>
      </c>
      <c r="AF12" t="str">
        <f>"BEP="&amp;IF(N12&gt;0,"true,","false,")</f>
        <v>BEP=true,</v>
      </c>
      <c r="AG12" t="str">
        <f>"Targets="&amp;IF(O12&gt;0,O12,"false")</f>
        <v>Targets=false</v>
      </c>
      <c r="AH12" t="s">
        <v>51</v>
      </c>
    </row>
    <row r="13" spans="1:34" ht="43.5" x14ac:dyDescent="0.25">
      <c r="A13">
        <v>8</v>
      </c>
      <c r="B13" s="1">
        <v>62</v>
      </c>
      <c r="C13" s="3" t="s">
        <v>104</v>
      </c>
      <c r="D13" s="2"/>
      <c r="E13" s="2"/>
      <c r="F13" s="2"/>
      <c r="G13" s="2"/>
      <c r="H13" s="2"/>
      <c r="I13" s="1" t="s">
        <v>138</v>
      </c>
      <c r="J13" s="1"/>
      <c r="K13" s="1"/>
      <c r="L13" s="1"/>
      <c r="M13" s="1">
        <v>1</v>
      </c>
      <c r="N13" s="1"/>
      <c r="O13" s="1"/>
      <c r="P13">
        <v>3213</v>
      </c>
      <c r="Q13" t="str">
        <f t="shared" ref="Q13" si="13">CHAR(53+A13)</f>
        <v>=</v>
      </c>
      <c r="R13" s="5" t="str">
        <f t="shared" ref="R13" si="14">""""&amp;P13&amp;Q13&amp;""""</f>
        <v>"3213="</v>
      </c>
      <c r="S13" t="str">
        <f>R13&amp;"}"</f>
        <v>"3213="}</v>
      </c>
      <c r="U13" t="s">
        <v>49</v>
      </c>
      <c r="V13" t="s">
        <v>53</v>
      </c>
      <c r="W13" t="str">
        <f t="shared" ref="W13" si="15">B13&amp;","</f>
        <v>62,</v>
      </c>
      <c r="X13" t="str">
        <f t="shared" ref="X13" si="16">R13</f>
        <v>"3213="</v>
      </c>
      <c r="Y13" t="str">
        <f t="shared" ref="Y13" si="17">","&amp;""""&amp;C13&amp;""""&amp;","</f>
        <v>,"Aggression",</v>
      </c>
      <c r="Z13" t="str">
        <f t="shared" ref="Z13" si="18">IF(Y13&gt;"",""""&amp;SUBSTITUTE(C13," ","")&amp;".tga"&amp;""""&amp;",","")</f>
        <v>"Aggression.tga",</v>
      </c>
      <c r="AA13" t="str">
        <f t="shared" ref="AA13" si="19">""""&amp;I13&amp;""""&amp;","</f>
        <v>"MH Dmg + 1T Threat Transfer from Fellowship",</v>
      </c>
      <c r="AB13" t="str">
        <f t="shared" ref="AB13" si="20">"HoT="&amp;IF(J13&gt;0,"true,","false,")</f>
        <v>HoT=false,</v>
      </c>
      <c r="AC13" t="str">
        <f t="shared" ref="AC13" si="21">"ToT="&amp;IF(K13&gt;0,"true,","false,")</f>
        <v>ToT=false,</v>
      </c>
      <c r="AD13" t="str">
        <f t="shared" ref="AD13" si="22">"Threat="&amp;IF(L13&gt;0,"true,","false,")</f>
        <v>Threat=false,</v>
      </c>
      <c r="AE13" t="str">
        <f t="shared" ref="AE13" si="23">"TT="&amp;IF(M13&gt;0,"true,","false,")</f>
        <v>TT=true,</v>
      </c>
      <c r="AF13" t="str">
        <f t="shared" ref="AF13" si="24">"BEP="&amp;IF(N13&gt;0,"true,","false,")</f>
        <v>BEP=false,</v>
      </c>
      <c r="AG13" t="str">
        <f t="shared" ref="AG13" si="25">"Targets="&amp;IF(O13&gt;0,O13,"false")</f>
        <v>Targets=false</v>
      </c>
      <c r="AH13" t="s">
        <v>51</v>
      </c>
    </row>
    <row r="14" spans="1:34" ht="20.25" x14ac:dyDescent="0.3">
      <c r="B14" s="10" t="s">
        <v>118</v>
      </c>
      <c r="C14" s="10"/>
      <c r="D14" s="10"/>
      <c r="E14" s="10"/>
      <c r="F14" s="10"/>
      <c r="G14" s="10"/>
      <c r="H14" s="10"/>
      <c r="I14" s="10"/>
      <c r="J14" s="8"/>
      <c r="K14" s="8"/>
      <c r="L14" s="8"/>
      <c r="M14" s="8"/>
      <c r="N14" s="8"/>
      <c r="O14" s="8"/>
      <c r="Q14" t="str">
        <f t="shared" si="0"/>
        <v>5</v>
      </c>
      <c r="R14" s="5" t="str">
        <f t="shared" si="1"/>
        <v>"5"</v>
      </c>
      <c r="Z14" t="str">
        <f t="shared" ref="Z14:Z52" si="26">IF(Y14&gt;"",""""&amp;SUBSTITUTE(C14," ","")&amp;".tga"&amp;""""&amp;",","")</f>
        <v/>
      </c>
    </row>
    <row r="15" spans="1:34" x14ac:dyDescent="0.25">
      <c r="B15" s="1" t="s">
        <v>1</v>
      </c>
      <c r="C15" s="1" t="s">
        <v>2</v>
      </c>
      <c r="D15" s="1">
        <v>1</v>
      </c>
      <c r="E15" s="1">
        <v>2</v>
      </c>
      <c r="F15" s="1">
        <v>3</v>
      </c>
      <c r="G15" s="1">
        <v>4</v>
      </c>
      <c r="H15" s="1">
        <v>5</v>
      </c>
      <c r="I15" s="1"/>
      <c r="J15" s="1"/>
      <c r="K15" s="1"/>
      <c r="L15" s="1"/>
      <c r="M15" s="1"/>
      <c r="N15" s="1"/>
      <c r="O15" s="1"/>
      <c r="Q15" t="str">
        <f t="shared" si="0"/>
        <v>5</v>
      </c>
      <c r="R15" s="5" t="str">
        <f t="shared" si="1"/>
        <v>"5"</v>
      </c>
      <c r="S15" t="s">
        <v>44</v>
      </c>
      <c r="Z15" t="str">
        <f t="shared" si="26"/>
        <v/>
      </c>
    </row>
    <row r="16" spans="1:34" ht="43.5" x14ac:dyDescent="0.25">
      <c r="A16">
        <v>9</v>
      </c>
      <c r="B16" s="1">
        <v>4</v>
      </c>
      <c r="C16" s="3" t="s">
        <v>14</v>
      </c>
      <c r="D16" s="2"/>
      <c r="E16" s="2"/>
      <c r="F16" s="1"/>
      <c r="G16" s="1"/>
      <c r="H16" s="1"/>
      <c r="I16" s="1" t="s">
        <v>111</v>
      </c>
      <c r="J16" s="1"/>
      <c r="K16" s="1"/>
      <c r="L16" s="1">
        <v>1</v>
      </c>
      <c r="M16" s="1"/>
      <c r="N16" s="1"/>
      <c r="O16" s="1">
        <v>3</v>
      </c>
      <c r="P16">
        <v>33</v>
      </c>
      <c r="Q16" t="str">
        <f t="shared" si="0"/>
        <v>&gt;</v>
      </c>
      <c r="R16" s="5" t="str">
        <f t="shared" si="1"/>
        <v>"33&gt;"</v>
      </c>
      <c r="S16" t="str">
        <f t="shared" si="2"/>
        <v>"33&gt;",</v>
      </c>
      <c r="U16" t="s">
        <v>49</v>
      </c>
      <c r="V16" t="s">
        <v>54</v>
      </c>
      <c r="W16" t="str">
        <f t="shared" si="3"/>
        <v>4,</v>
      </c>
      <c r="X16" t="str">
        <f t="shared" si="4"/>
        <v>"33&gt;"</v>
      </c>
      <c r="Y16" t="str">
        <f t="shared" si="5"/>
        <v>,"Goad",</v>
      </c>
      <c r="Z16" t="str">
        <f t="shared" si="26"/>
        <v>"Goad.tga",</v>
      </c>
      <c r="AA16" t="str">
        <f t="shared" si="6"/>
        <v>"AoE Light Dmg + Light DoT + 0.5T Threat + Potency; 3 Targets",</v>
      </c>
      <c r="AB16" t="str">
        <f t="shared" si="7"/>
        <v>HoT=false,</v>
      </c>
      <c r="AC16" t="str">
        <f t="shared" si="8"/>
        <v>ToT=false,</v>
      </c>
      <c r="AD16" t="str">
        <f t="shared" si="9"/>
        <v>Threat=true,</v>
      </c>
      <c r="AE16" t="str">
        <f t="shared" si="10"/>
        <v>TT=false,</v>
      </c>
      <c r="AF16" t="str">
        <f t="shared" si="11"/>
        <v>BEP=false,</v>
      </c>
      <c r="AG16" t="str">
        <f t="shared" si="12"/>
        <v>Targets=3</v>
      </c>
      <c r="AH16" t="s">
        <v>51</v>
      </c>
    </row>
    <row r="17" spans="1:34" ht="29.25" x14ac:dyDescent="0.25">
      <c r="A17">
        <v>10</v>
      </c>
      <c r="B17" s="1">
        <v>10</v>
      </c>
      <c r="C17" s="3" t="s">
        <v>25</v>
      </c>
      <c r="D17" s="2"/>
      <c r="E17" s="2"/>
      <c r="F17" s="1"/>
      <c r="G17" s="1"/>
      <c r="H17" s="1"/>
      <c r="I17" s="1" t="s">
        <v>125</v>
      </c>
      <c r="J17" s="1"/>
      <c r="K17" s="1"/>
      <c r="L17" s="1">
        <v>1</v>
      </c>
      <c r="M17" s="1"/>
      <c r="N17" s="1"/>
      <c r="O17" s="1"/>
      <c r="P17">
        <v>13</v>
      </c>
      <c r="Q17" t="str">
        <f>CHAR(53+A17)</f>
        <v>?</v>
      </c>
      <c r="R17" s="5" t="str">
        <f>""""&amp;P17&amp;Q17&amp;""""</f>
        <v>"13?"</v>
      </c>
      <c r="S17" t="str">
        <f>R17&amp;","</f>
        <v>"13?",</v>
      </c>
      <c r="U17" t="s">
        <v>49</v>
      </c>
      <c r="V17" t="s">
        <v>54</v>
      </c>
      <c r="W17" t="str">
        <f>B17&amp;","</f>
        <v>10,</v>
      </c>
      <c r="X17" t="str">
        <f>R17</f>
        <v>"13?"</v>
      </c>
      <c r="Y17" t="str">
        <f>","&amp;""""&amp;C17&amp;""""&amp;","</f>
        <v>,"Offensive Strike",</v>
      </c>
      <c r="Z17" t="str">
        <f>IF(Y17&gt;"",""""&amp;SUBSTITUTE(C17," ","")&amp;".tga"&amp;""""&amp;",","")</f>
        <v>"OffensiveStrike.tga",</v>
      </c>
      <c r="AA17" t="str">
        <f>""""&amp;I17&amp;""""&amp;","</f>
        <v>"MH Dmg x2 + 2T Threat",</v>
      </c>
      <c r="AB17" t="str">
        <f>"HoT="&amp;IF(J17&gt;0,"true,","false,")</f>
        <v>HoT=false,</v>
      </c>
      <c r="AC17" t="str">
        <f>"ToT="&amp;IF(K17&gt;0,"true,","false,")</f>
        <v>ToT=false,</v>
      </c>
      <c r="AD17" t="str">
        <f>"Threat="&amp;IF(L17&gt;0,"true,","false,")</f>
        <v>Threat=true,</v>
      </c>
      <c r="AE17" t="str">
        <f>"TT="&amp;IF(M17&gt;0,"true,","false,")</f>
        <v>TT=false,</v>
      </c>
      <c r="AF17" t="str">
        <f>"BEP="&amp;IF(N17&gt;0,"true,","false,")</f>
        <v>BEP=false,</v>
      </c>
      <c r="AG17" t="str">
        <f>"Targets="&amp;IF(O17&gt;0,O17,"false")</f>
        <v>Targets=false</v>
      </c>
      <c r="AH17" t="s">
        <v>51</v>
      </c>
    </row>
    <row r="18" spans="1:34" ht="29.25" x14ac:dyDescent="0.25">
      <c r="A18">
        <v>11</v>
      </c>
      <c r="B18" s="1">
        <v>12</v>
      </c>
      <c r="C18" s="3" t="s">
        <v>9</v>
      </c>
      <c r="D18" s="2"/>
      <c r="E18" s="2"/>
      <c r="F18" s="1"/>
      <c r="G18" s="1"/>
      <c r="H18" s="1"/>
      <c r="I18" s="1" t="s">
        <v>134</v>
      </c>
      <c r="J18" s="1"/>
      <c r="K18" s="1">
        <v>1</v>
      </c>
      <c r="L18" s="1">
        <v>1</v>
      </c>
      <c r="M18" s="1"/>
      <c r="N18" s="1"/>
      <c r="O18" s="1"/>
      <c r="P18">
        <v>31</v>
      </c>
      <c r="Q18" t="str">
        <f>CHAR(53+A18)</f>
        <v>@</v>
      </c>
      <c r="R18" s="5" t="str">
        <f>""""&amp;P18&amp;Q18&amp;""""</f>
        <v>"31@"</v>
      </c>
      <c r="S18" t="str">
        <f>R18&amp;","</f>
        <v>"31@",</v>
      </c>
      <c r="U18" t="s">
        <v>49</v>
      </c>
      <c r="V18" t="s">
        <v>54</v>
      </c>
      <c r="W18" t="str">
        <f>B18&amp;","</f>
        <v>12,</v>
      </c>
      <c r="X18" t="str">
        <f>R18</f>
        <v>"31@"</v>
      </c>
      <c r="Y18" t="str">
        <f>","&amp;""""&amp;C18&amp;""""&amp;","</f>
        <v>,"Precise Blow",</v>
      </c>
      <c r="Z18" t="str">
        <f>IF(Y18&gt;"",""""&amp;SUBSTITUTE(C18," ","")&amp;".tga"&amp;""""&amp;",","")</f>
        <v>"PreciseBlow.tga",</v>
      </c>
      <c r="AA18" t="str">
        <f>""""&amp;I18&amp;""""&amp;","</f>
        <v>"MH Dmg + 2T Threat + 0.5T ToT",</v>
      </c>
      <c r="AB18" t="str">
        <f>"HoT="&amp;IF(J18&gt;0,"true,","false,")</f>
        <v>HoT=false,</v>
      </c>
      <c r="AC18" t="str">
        <f>"ToT="&amp;IF(K18&gt;0,"true,","false,")</f>
        <v>ToT=true,</v>
      </c>
      <c r="AD18" t="str">
        <f>"Threat="&amp;IF(L18&gt;0,"true,","false,")</f>
        <v>Threat=true,</v>
      </c>
      <c r="AE18" t="str">
        <f>"TT="&amp;IF(M18&gt;0,"true,","false,")</f>
        <v>TT=false,</v>
      </c>
      <c r="AF18" t="str">
        <f>"BEP="&amp;IF(N18&gt;0,"true,","false,")</f>
        <v>BEP=false,</v>
      </c>
      <c r="AG18" t="str">
        <f>"Targets="&amp;IF(O18&gt;0,O18,"false")</f>
        <v>Targets=false</v>
      </c>
      <c r="AH18" t="s">
        <v>51</v>
      </c>
    </row>
    <row r="19" spans="1:34" ht="57.75" x14ac:dyDescent="0.25">
      <c r="A19">
        <v>12</v>
      </c>
      <c r="B19" s="1">
        <v>13</v>
      </c>
      <c r="C19" s="3" t="s">
        <v>58</v>
      </c>
      <c r="D19" s="2"/>
      <c r="E19" s="2"/>
      <c r="F19" s="1"/>
      <c r="G19" s="1"/>
      <c r="H19" s="1"/>
      <c r="I19" s="1" t="s">
        <v>112</v>
      </c>
      <c r="J19" s="1">
        <v>1</v>
      </c>
      <c r="K19" s="1"/>
      <c r="L19" s="1">
        <v>1</v>
      </c>
      <c r="M19" s="1"/>
      <c r="N19" s="1">
        <v>1</v>
      </c>
      <c r="O19" s="1" t="s">
        <v>99</v>
      </c>
      <c r="P19">
        <v>32</v>
      </c>
      <c r="Q19" t="str">
        <f>CHAR(53+A19)</f>
        <v>A</v>
      </c>
      <c r="R19" s="5" t="str">
        <f>""""&amp;P19&amp;Q19&amp;""""</f>
        <v>"32A"</v>
      </c>
      <c r="S19" t="str">
        <f>R19&amp;"}"</f>
        <v>"32A"}</v>
      </c>
      <c r="U19" t="s">
        <v>49</v>
      </c>
      <c r="V19" t="s">
        <v>54</v>
      </c>
      <c r="W19" t="str">
        <f>B19&amp;","</f>
        <v>13,</v>
      </c>
      <c r="X19" t="str">
        <f>R19</f>
        <v>"32A"</v>
      </c>
      <c r="Y19" t="str">
        <f>","&amp;""""&amp;C19&amp;""""&amp;","</f>
        <v>,"War Cry",</v>
      </c>
      <c r="Z19" t="str">
        <f>IF(Y19&gt;"",""""&amp;SUBSTITUTE(C19," ","")&amp;".tga"&amp;""""&amp;",","")</f>
        <v>"WarCry.tga",</v>
      </c>
      <c r="AA19" t="str">
        <f>""""&amp;I19&amp;""""&amp;","</f>
        <v>"AoE Light Dmg + Light DoT + T1 Evade Buff + T1 HoT + 2T Threat; 10 Target",</v>
      </c>
      <c r="AB19" t="str">
        <f>"HoT="&amp;IF(J19&gt;0,"true,","false,")</f>
        <v>HoT=true,</v>
      </c>
      <c r="AC19" t="str">
        <f>"ToT="&amp;IF(K19&gt;0,"true,","false,")</f>
        <v>ToT=false,</v>
      </c>
      <c r="AD19" t="str">
        <f>"Threat="&amp;IF(L19&gt;0,"true,","false,")</f>
        <v>Threat=true,</v>
      </c>
      <c r="AE19" t="str">
        <f>"TT="&amp;IF(M19&gt;0,"true,","false,")</f>
        <v>TT=false,</v>
      </c>
      <c r="AF19" t="str">
        <f>"BEP="&amp;IF(N19&gt;0,"true,","false,")</f>
        <v>BEP=true,</v>
      </c>
      <c r="AG19" t="str">
        <f>"Targets="&amp;IF(O19&gt;0,O19,"false")</f>
        <v>Targets=X</v>
      </c>
      <c r="AH19" t="s">
        <v>51</v>
      </c>
    </row>
    <row r="20" spans="1:34" ht="29.25" x14ac:dyDescent="0.25">
      <c r="A20">
        <v>13</v>
      </c>
      <c r="B20" s="1">
        <v>22</v>
      </c>
      <c r="C20" s="3" t="s">
        <v>27</v>
      </c>
      <c r="D20" s="2"/>
      <c r="E20" s="2"/>
      <c r="F20" s="2"/>
      <c r="G20" s="1"/>
      <c r="H20" s="1"/>
      <c r="I20" s="1" t="s">
        <v>113</v>
      </c>
      <c r="J20" s="1"/>
      <c r="K20" s="1"/>
      <c r="L20" s="1">
        <v>1</v>
      </c>
      <c r="M20" s="1"/>
      <c r="N20" s="1"/>
      <c r="O20" s="1"/>
      <c r="P20">
        <v>323</v>
      </c>
      <c r="Q20" t="str">
        <f>CHAR(53+A20)</f>
        <v>B</v>
      </c>
      <c r="R20" s="5" t="str">
        <f>""""&amp;P20&amp;Q20&amp;""""</f>
        <v>"323B"</v>
      </c>
      <c r="S20" t="str">
        <f>R20&amp;","</f>
        <v>"323B",</v>
      </c>
      <c r="U20" t="s">
        <v>49</v>
      </c>
      <c r="V20" t="s">
        <v>54</v>
      </c>
      <c r="W20" t="str">
        <f>B20&amp;","</f>
        <v>22,</v>
      </c>
      <c r="X20" t="str">
        <f>R20</f>
        <v>"323B"</v>
      </c>
      <c r="Y20" t="str">
        <f>","&amp;""""&amp;C20&amp;""""&amp;","</f>
        <v>,"Brink of Victory",</v>
      </c>
      <c r="Z20" t="str">
        <f>IF(Y20&gt;"",""""&amp;SUBSTITUTE(C20," ","")&amp;".tga"&amp;""""&amp;",","")</f>
        <v>"BrinkofVictory.tga",</v>
      </c>
      <c r="AA20" t="str">
        <f>""""&amp;I20&amp;""""&amp;","</f>
        <v>"Light Dmg + Light DoT + 1T Threat",</v>
      </c>
      <c r="AB20" t="str">
        <f>"HoT="&amp;IF(J20&gt;0,"true,","false,")</f>
        <v>HoT=false,</v>
      </c>
      <c r="AC20" t="str">
        <f>"ToT="&amp;IF(K20&gt;0,"true,","false,")</f>
        <v>ToT=false,</v>
      </c>
      <c r="AD20" t="str">
        <f>"Threat="&amp;IF(L20&gt;0,"true,","false,")</f>
        <v>Threat=true,</v>
      </c>
      <c r="AE20" t="str">
        <f>"TT="&amp;IF(M20&gt;0,"true,","false,")</f>
        <v>TT=false,</v>
      </c>
      <c r="AF20" t="str">
        <f>"BEP="&amp;IF(N20&gt;0,"true,","false,")</f>
        <v>BEP=false,</v>
      </c>
      <c r="AG20" t="str">
        <f>"Targets="&amp;IF(O20&gt;0,O20,"false")</f>
        <v>Targets=false</v>
      </c>
      <c r="AH20" t="s">
        <v>51</v>
      </c>
    </row>
    <row r="21" spans="1:34" ht="29.25" x14ac:dyDescent="0.25">
      <c r="A21">
        <v>14</v>
      </c>
      <c r="B21" s="1">
        <v>30</v>
      </c>
      <c r="C21" s="3" t="s">
        <v>15</v>
      </c>
      <c r="D21" s="2"/>
      <c r="E21" s="2"/>
      <c r="F21" s="2"/>
      <c r="G21" s="1"/>
      <c r="H21" s="1"/>
      <c r="I21" s="1" t="s">
        <v>135</v>
      </c>
      <c r="J21" s="1"/>
      <c r="K21" s="1"/>
      <c r="L21" s="1">
        <v>1</v>
      </c>
      <c r="M21" s="1"/>
      <c r="N21" s="1"/>
      <c r="O21" s="1"/>
      <c r="P21">
        <v>313</v>
      </c>
      <c r="Q21" t="str">
        <f t="shared" si="0"/>
        <v>C</v>
      </c>
      <c r="R21" s="5" t="str">
        <f t="shared" si="1"/>
        <v>"313C"</v>
      </c>
      <c r="S21" t="str">
        <f t="shared" si="2"/>
        <v>"313C",</v>
      </c>
      <c r="U21" t="s">
        <v>49</v>
      </c>
      <c r="V21" t="s">
        <v>54</v>
      </c>
      <c r="W21" t="str">
        <f t="shared" si="3"/>
        <v>30,</v>
      </c>
      <c r="X21" t="str">
        <f t="shared" si="4"/>
        <v>"313C"</v>
      </c>
      <c r="Y21" t="str">
        <f t="shared" si="5"/>
        <v>,"Piercing Strike",</v>
      </c>
      <c r="Z21" t="str">
        <f t="shared" si="26"/>
        <v>"PiercingStrike.tga",</v>
      </c>
      <c r="AA21" t="str">
        <f t="shared" si="6"/>
        <v>"MH Dmg + Light Dmg + 1T Threat",</v>
      </c>
      <c r="AB21" t="str">
        <f t="shared" si="7"/>
        <v>HoT=false,</v>
      </c>
      <c r="AC21" t="str">
        <f t="shared" si="8"/>
        <v>ToT=false,</v>
      </c>
      <c r="AD21" t="str">
        <f t="shared" si="9"/>
        <v>Threat=true,</v>
      </c>
      <c r="AE21" t="str">
        <f t="shared" si="10"/>
        <v>TT=false,</v>
      </c>
      <c r="AF21" t="str">
        <f t="shared" si="11"/>
        <v>BEP=false,</v>
      </c>
      <c r="AG21" t="str">
        <f t="shared" si="12"/>
        <v>Targets=false</v>
      </c>
      <c r="AH21" t="s">
        <v>51</v>
      </c>
    </row>
    <row r="22" spans="1:34" ht="29.25" x14ac:dyDescent="0.25">
      <c r="A22">
        <v>15</v>
      </c>
      <c r="B22" s="1">
        <v>46</v>
      </c>
      <c r="C22" s="3" t="s">
        <v>16</v>
      </c>
      <c r="D22" s="2"/>
      <c r="E22" s="2"/>
      <c r="F22" s="2"/>
      <c r="G22" s="2"/>
      <c r="H22" s="1"/>
      <c r="I22" s="1" t="s">
        <v>136</v>
      </c>
      <c r="J22" s="1"/>
      <c r="K22" s="1"/>
      <c r="L22" s="1">
        <v>1</v>
      </c>
      <c r="M22" s="1"/>
      <c r="N22" s="1"/>
      <c r="O22" s="1"/>
      <c r="P22">
        <v>3131</v>
      </c>
      <c r="Q22" t="str">
        <f t="shared" si="0"/>
        <v>D</v>
      </c>
      <c r="R22" s="5" t="str">
        <f t="shared" si="1"/>
        <v>"3131D"</v>
      </c>
      <c r="S22" t="str">
        <f>R22&amp;"}"</f>
        <v>"3131D"}</v>
      </c>
      <c r="U22" t="s">
        <v>49</v>
      </c>
      <c r="V22" t="s">
        <v>54</v>
      </c>
      <c r="W22" t="str">
        <f t="shared" si="3"/>
        <v>46,</v>
      </c>
      <c r="X22" t="str">
        <f t="shared" si="4"/>
        <v>"3131D"</v>
      </c>
      <c r="Y22" t="str">
        <f t="shared" si="5"/>
        <v>,"Spear of Virtue",</v>
      </c>
      <c r="Z22" t="str">
        <f t="shared" si="26"/>
        <v>"SpearofVirtue.tga",</v>
      </c>
      <c r="AA22" t="str">
        <f t="shared" si="6"/>
        <v>"MH Dmg + Light Dmg + 3T Threat",</v>
      </c>
      <c r="AB22" t="str">
        <f t="shared" si="7"/>
        <v>HoT=false,</v>
      </c>
      <c r="AC22" t="str">
        <f t="shared" si="8"/>
        <v>ToT=false,</v>
      </c>
      <c r="AD22" t="str">
        <f t="shared" si="9"/>
        <v>Threat=true,</v>
      </c>
      <c r="AE22" t="str">
        <f t="shared" si="10"/>
        <v>TT=false,</v>
      </c>
      <c r="AF22" t="str">
        <f t="shared" si="11"/>
        <v>BEP=false,</v>
      </c>
      <c r="AG22" t="str">
        <f t="shared" si="12"/>
        <v>Targets=false</v>
      </c>
      <c r="AH22" t="s">
        <v>51</v>
      </c>
    </row>
    <row r="23" spans="1:34" ht="57.75" x14ac:dyDescent="0.25">
      <c r="A23">
        <v>16</v>
      </c>
      <c r="B23" s="1">
        <v>48</v>
      </c>
      <c r="C23" s="3" t="s">
        <v>32</v>
      </c>
      <c r="D23" s="2"/>
      <c r="E23" s="2"/>
      <c r="F23" s="2"/>
      <c r="G23" s="2"/>
      <c r="H23" s="1"/>
      <c r="I23" s="1" t="s">
        <v>139</v>
      </c>
      <c r="J23" s="1"/>
      <c r="K23" s="1"/>
      <c r="L23" s="1">
        <v>1</v>
      </c>
      <c r="M23" s="1"/>
      <c r="N23" s="1">
        <v>1</v>
      </c>
      <c r="O23" s="1"/>
      <c r="P23">
        <v>3232</v>
      </c>
      <c r="Q23" t="str">
        <f>CHAR(53+A23)</f>
        <v>E</v>
      </c>
      <c r="R23" s="5" t="str">
        <f>""""&amp;P23&amp;Q23&amp;""""</f>
        <v>"3232E"</v>
      </c>
      <c r="S23" t="str">
        <f>R23&amp;","</f>
        <v>"3232E",</v>
      </c>
      <c r="U23" t="s">
        <v>49</v>
      </c>
      <c r="V23" t="s">
        <v>54</v>
      </c>
      <c r="W23" t="str">
        <f>B23&amp;","</f>
        <v>48,</v>
      </c>
      <c r="X23" t="str">
        <f>R23</f>
        <v>"3232E"</v>
      </c>
      <c r="Y23" t="str">
        <f>","&amp;""""&amp;C23&amp;""""&amp;","</f>
        <v>,"Surety of Death",</v>
      </c>
      <c r="Z23" t="str">
        <f>IF(Y23&gt;"",""""&amp;SUBSTITUTE(C23," ","")&amp;".tga"&amp;""""&amp;",","")</f>
        <v>"SuretyofDeath.tga",</v>
      </c>
      <c r="AA23" t="str">
        <f>""""&amp;I23&amp;""""&amp;","</f>
        <v>"MH Dmg + Light Dmg + Light DoT + T2 Evade Buff + 3T Threat; War Cry line",</v>
      </c>
      <c r="AB23" t="str">
        <f>"HoT="&amp;IF(J23&gt;0,"true,","false,")</f>
        <v>HoT=false,</v>
      </c>
      <c r="AC23" t="str">
        <f>"ToT="&amp;IF(K23&gt;0,"true,","false,")</f>
        <v>ToT=false,</v>
      </c>
      <c r="AD23" t="str">
        <f>"Threat="&amp;IF(L23&gt;0,"true,","false,")</f>
        <v>Threat=true,</v>
      </c>
      <c r="AE23" t="str">
        <f>"TT="&amp;IF(M23&gt;0,"true,","false,")</f>
        <v>TT=false,</v>
      </c>
      <c r="AF23" t="str">
        <f>"BEP="&amp;IF(N23&gt;0,"true,","false,")</f>
        <v>BEP=true,</v>
      </c>
      <c r="AG23" t="str">
        <f>"Targets="&amp;IF(O23&gt;0,O23,"false")</f>
        <v>Targets=false</v>
      </c>
      <c r="AH23" t="s">
        <v>51</v>
      </c>
    </row>
    <row r="24" spans="1:34" ht="29.25" x14ac:dyDescent="0.25">
      <c r="A24">
        <v>17</v>
      </c>
      <c r="B24" s="1">
        <v>50</v>
      </c>
      <c r="C24" s="3" t="s">
        <v>103</v>
      </c>
      <c r="D24" s="2"/>
      <c r="E24" s="2"/>
      <c r="F24" s="2"/>
      <c r="G24" s="1"/>
      <c r="H24" s="1"/>
      <c r="I24" s="1" t="s">
        <v>133</v>
      </c>
      <c r="J24" s="1"/>
      <c r="K24" s="1"/>
      <c r="L24" s="1"/>
      <c r="M24" s="1"/>
      <c r="N24" s="1"/>
      <c r="O24" s="1"/>
      <c r="P24">
        <v>231</v>
      </c>
      <c r="Q24" t="str">
        <f t="shared" ref="Q24" si="27">CHAR(53+A24)</f>
        <v>F</v>
      </c>
      <c r="R24" s="5" t="str">
        <f t="shared" ref="R24" si="28">""""&amp;P24&amp;Q24&amp;""""</f>
        <v>"231F"</v>
      </c>
      <c r="S24" t="str">
        <f>R24&amp;"}"</f>
        <v>"231F"}</v>
      </c>
      <c r="U24" t="s">
        <v>49</v>
      </c>
      <c r="V24" t="s">
        <v>54</v>
      </c>
      <c r="W24" t="str">
        <f t="shared" ref="W24" si="29">B24&amp;","</f>
        <v>50,</v>
      </c>
      <c r="X24" t="str">
        <f t="shared" ref="X24" si="30">R24</f>
        <v>"231F"</v>
      </c>
      <c r="Y24" t="str">
        <f t="shared" ref="Y24" si="31">","&amp;""""&amp;C24&amp;""""&amp;","</f>
        <v>,"Deflection",</v>
      </c>
      <c r="Z24" t="str">
        <f t="shared" ref="Z24" si="32">IF(Y24&gt;"",""""&amp;SUBSTITUTE(C24," ","")&amp;".tga"&amp;""""&amp;",","")</f>
        <v>"Deflection.tga",</v>
      </c>
      <c r="AA24" t="str">
        <f t="shared" ref="AA24" si="33">""""&amp;I24&amp;""""&amp;","</f>
        <v>"Cmn Dmg + 3T Threat Decrease",</v>
      </c>
      <c r="AB24" t="str">
        <f t="shared" ref="AB24" si="34">"HoT="&amp;IF(J24&gt;0,"true,","false,")</f>
        <v>HoT=false,</v>
      </c>
      <c r="AC24" t="str">
        <f t="shared" ref="AC24" si="35">"ToT="&amp;IF(K24&gt;0,"true,","false,")</f>
        <v>ToT=false,</v>
      </c>
      <c r="AD24" t="str">
        <f t="shared" ref="AD24" si="36">"Threat="&amp;IF(L24&gt;0,"true,","false,")</f>
        <v>Threat=false,</v>
      </c>
      <c r="AE24" t="str">
        <f t="shared" ref="AE24" si="37">"TT="&amp;IF(M24&gt;0,"true,","false,")</f>
        <v>TT=false,</v>
      </c>
      <c r="AF24" t="str">
        <f t="shared" ref="AF24" si="38">"BEP="&amp;IF(N24&gt;0,"true,","false,")</f>
        <v>BEP=false,</v>
      </c>
      <c r="AG24" t="str">
        <f t="shared" ref="AG24" si="39">"Targets="&amp;IF(O24&gt;0,O24,"false")</f>
        <v>Targets=false</v>
      </c>
      <c r="AH24" t="s">
        <v>51</v>
      </c>
    </row>
    <row r="25" spans="1:34" ht="20.25" x14ac:dyDescent="0.3">
      <c r="B25" s="10" t="s">
        <v>17</v>
      </c>
      <c r="C25" s="10"/>
      <c r="D25" s="10"/>
      <c r="E25" s="10"/>
      <c r="F25" s="10"/>
      <c r="G25" s="10"/>
      <c r="H25" s="10"/>
      <c r="I25" s="10"/>
      <c r="J25" s="8"/>
      <c r="K25" s="8"/>
      <c r="L25" s="8"/>
      <c r="M25" s="8"/>
      <c r="N25" s="8"/>
      <c r="O25" s="8"/>
      <c r="Q25" t="str">
        <f t="shared" si="0"/>
        <v>5</v>
      </c>
      <c r="R25" s="5" t="str">
        <f t="shared" si="1"/>
        <v>"5"</v>
      </c>
      <c r="Z25" t="str">
        <f t="shared" si="26"/>
        <v/>
      </c>
    </row>
    <row r="26" spans="1:34" x14ac:dyDescent="0.25">
      <c r="B26" s="1" t="s">
        <v>1</v>
      </c>
      <c r="C26" s="1" t="s">
        <v>2</v>
      </c>
      <c r="D26" s="1">
        <v>1</v>
      </c>
      <c r="E26" s="1">
        <v>2</v>
      </c>
      <c r="F26" s="1">
        <v>3</v>
      </c>
      <c r="G26" s="1">
        <v>4</v>
      </c>
      <c r="H26" s="1">
        <v>5</v>
      </c>
      <c r="I26" s="1"/>
      <c r="J26" s="1"/>
      <c r="K26" s="1"/>
      <c r="L26" s="1"/>
      <c r="M26" s="1"/>
      <c r="N26" s="1"/>
      <c r="O26" s="1"/>
      <c r="Q26" t="str">
        <f t="shared" si="0"/>
        <v>5</v>
      </c>
      <c r="R26" s="5" t="str">
        <f t="shared" si="1"/>
        <v>"5"</v>
      </c>
      <c r="S26" t="s">
        <v>45</v>
      </c>
      <c r="Z26" t="str">
        <f t="shared" si="26"/>
        <v/>
      </c>
    </row>
    <row r="27" spans="1:34" ht="29.25" x14ac:dyDescent="0.25">
      <c r="A27">
        <v>18</v>
      </c>
      <c r="B27" s="1">
        <v>2</v>
      </c>
      <c r="C27" s="3" t="s">
        <v>18</v>
      </c>
      <c r="D27" s="2"/>
      <c r="E27" s="2"/>
      <c r="F27" s="1"/>
      <c r="G27" s="1"/>
      <c r="H27" s="1"/>
      <c r="I27" s="1" t="s">
        <v>130</v>
      </c>
      <c r="J27" s="1"/>
      <c r="K27" s="1"/>
      <c r="L27" s="1"/>
      <c r="M27" s="1"/>
      <c r="N27" s="1">
        <v>1</v>
      </c>
      <c r="O27" s="1"/>
      <c r="P27">
        <v>22</v>
      </c>
      <c r="Q27" t="str">
        <f t="shared" si="0"/>
        <v>G</v>
      </c>
      <c r="R27" s="5" t="str">
        <f t="shared" si="1"/>
        <v>"22G"</v>
      </c>
      <c r="S27" t="str">
        <f t="shared" si="2"/>
        <v>"22G",</v>
      </c>
      <c r="U27" t="s">
        <v>49</v>
      </c>
      <c r="V27" t="s">
        <v>55</v>
      </c>
      <c r="W27" t="str">
        <f t="shared" si="3"/>
        <v>2,</v>
      </c>
      <c r="X27" t="str">
        <f t="shared" si="4"/>
        <v>"22G"</v>
      </c>
      <c r="Y27" t="str">
        <f t="shared" si="5"/>
        <v>,"Defensive Strike",</v>
      </c>
      <c r="Z27" t="str">
        <f t="shared" si="26"/>
        <v>"DefensiveStrike.tga",</v>
      </c>
      <c r="AA27" t="str">
        <f t="shared" si="6"/>
        <v>"MH Dmg + Potency + T1 Block Buff 20s",</v>
      </c>
      <c r="AB27" t="str">
        <f t="shared" si="7"/>
        <v>HoT=false,</v>
      </c>
      <c r="AC27" t="str">
        <f t="shared" si="8"/>
        <v>ToT=false,</v>
      </c>
      <c r="AD27" t="str">
        <f t="shared" si="9"/>
        <v>Threat=false,</v>
      </c>
      <c r="AE27" t="str">
        <f t="shared" si="10"/>
        <v>TT=false,</v>
      </c>
      <c r="AF27" t="str">
        <f t="shared" si="11"/>
        <v>BEP=true,</v>
      </c>
      <c r="AG27" t="str">
        <f t="shared" si="12"/>
        <v>Targets=false</v>
      </c>
      <c r="AH27" t="s">
        <v>51</v>
      </c>
    </row>
    <row r="28" spans="1:34" ht="43.5" x14ac:dyDescent="0.25">
      <c r="A28">
        <v>19</v>
      </c>
      <c r="B28" s="1">
        <v>8</v>
      </c>
      <c r="C28" s="3" t="s">
        <v>5</v>
      </c>
      <c r="D28" s="2"/>
      <c r="E28" s="2"/>
      <c r="F28" s="1"/>
      <c r="G28" s="1"/>
      <c r="H28" s="1"/>
      <c r="I28" s="1" t="s">
        <v>115</v>
      </c>
      <c r="J28" s="1"/>
      <c r="K28" s="1"/>
      <c r="L28" s="1"/>
      <c r="M28" s="1"/>
      <c r="N28" s="1">
        <v>1</v>
      </c>
      <c r="O28" s="1"/>
      <c r="P28">
        <v>23</v>
      </c>
      <c r="Q28" t="str">
        <f>CHAR(53+A28)</f>
        <v>H</v>
      </c>
      <c r="R28" s="5" t="str">
        <f>""""&amp;P28&amp;Q28&amp;""""</f>
        <v>"23H"</v>
      </c>
      <c r="S28" t="str">
        <f>R28&amp;","</f>
        <v>"23H",</v>
      </c>
      <c r="U28" t="s">
        <v>49</v>
      </c>
      <c r="V28" t="s">
        <v>55</v>
      </c>
      <c r="W28" t="str">
        <f>B28&amp;","</f>
        <v>8,</v>
      </c>
      <c r="X28" t="str">
        <f>R28</f>
        <v>"23H"</v>
      </c>
      <c r="Y28" t="str">
        <f>","&amp;""""&amp;C28&amp;""""&amp;","</f>
        <v>,"Impressive Flourish",</v>
      </c>
      <c r="Z28" t="str">
        <f>IF(Y28&gt;"",""""&amp;SUBSTITUTE(C28," ","")&amp;".tga"&amp;""""&amp;",","")</f>
        <v>"ImpressiveFlourish.tga",</v>
      </c>
      <c r="AA28" t="str">
        <f>""""&amp;I28&amp;""""&amp;","</f>
        <v>"Light Dmg + Light DoT + T1 Crit Def &amp; Tac/Phys Mit for 30s",</v>
      </c>
      <c r="AB28" t="str">
        <f>"HoT="&amp;IF(J28&gt;0,"true,","false,")</f>
        <v>HoT=false,</v>
      </c>
      <c r="AC28" t="str">
        <f>"ToT="&amp;IF(K28&gt;0,"true,","false,")</f>
        <v>ToT=false,</v>
      </c>
      <c r="AD28" t="str">
        <f>"Threat="&amp;IF(L28&gt;0,"true,","false,")</f>
        <v>Threat=false,</v>
      </c>
      <c r="AE28" t="str">
        <f>"TT="&amp;IF(M28&gt;0,"true,","false,")</f>
        <v>TT=false,</v>
      </c>
      <c r="AF28" t="str">
        <f>"BEP="&amp;IF(N28&gt;0,"true,","false,")</f>
        <v>BEP=true,</v>
      </c>
      <c r="AG28" t="str">
        <f>"Targets="&amp;IF(O28&gt;0,O28,"false")</f>
        <v>Targets=false</v>
      </c>
      <c r="AH28" t="s">
        <v>51</v>
      </c>
    </row>
    <row r="29" spans="1:34" ht="43.5" x14ac:dyDescent="0.25">
      <c r="A29">
        <v>20</v>
      </c>
      <c r="B29" s="1">
        <v>20</v>
      </c>
      <c r="C29" s="3" t="s">
        <v>19</v>
      </c>
      <c r="D29" s="2"/>
      <c r="E29" s="2"/>
      <c r="F29" s="2"/>
      <c r="G29" s="1"/>
      <c r="H29" s="1"/>
      <c r="I29" s="1" t="s">
        <v>116</v>
      </c>
      <c r="J29" s="1"/>
      <c r="K29" s="1"/>
      <c r="L29" s="1"/>
      <c r="M29" s="1"/>
      <c r="N29" s="1">
        <v>1</v>
      </c>
      <c r="O29" s="1"/>
      <c r="P29">
        <v>213</v>
      </c>
      <c r="Q29" t="str">
        <f t="shared" si="0"/>
        <v>I</v>
      </c>
      <c r="R29" s="5" t="str">
        <f t="shared" si="1"/>
        <v>"213I"</v>
      </c>
      <c r="S29" t="str">
        <f t="shared" si="2"/>
        <v>"213I",</v>
      </c>
      <c r="U29" t="s">
        <v>49</v>
      </c>
      <c r="V29" t="s">
        <v>55</v>
      </c>
      <c r="W29" t="str">
        <f t="shared" si="3"/>
        <v>20,</v>
      </c>
      <c r="X29" t="str">
        <f t="shared" si="4"/>
        <v>"213I"</v>
      </c>
      <c r="Y29" t="str">
        <f t="shared" si="5"/>
        <v>,"Shield Up",</v>
      </c>
      <c r="Z29" t="str">
        <f t="shared" si="26"/>
        <v>"ShieldUp.tga",</v>
      </c>
      <c r="AA29" t="str">
        <f t="shared" si="6"/>
        <v>"XL Block/Evade/Ranged Block Buff for 30s",</v>
      </c>
      <c r="AB29" t="str">
        <f t="shared" si="7"/>
        <v>HoT=false,</v>
      </c>
      <c r="AC29" t="str">
        <f t="shared" si="8"/>
        <v>ToT=false,</v>
      </c>
      <c r="AD29" t="str">
        <f t="shared" si="9"/>
        <v>Threat=false,</v>
      </c>
      <c r="AE29" t="str">
        <f t="shared" si="10"/>
        <v>TT=false,</v>
      </c>
      <c r="AF29" t="str">
        <f t="shared" si="11"/>
        <v>BEP=true,</v>
      </c>
      <c r="AG29" t="str">
        <f t="shared" si="12"/>
        <v>Targets=false</v>
      </c>
      <c r="AH29" t="s">
        <v>51</v>
      </c>
    </row>
    <row r="30" spans="1:34" ht="43.5" x14ac:dyDescent="0.25">
      <c r="A30">
        <v>21</v>
      </c>
      <c r="B30" s="1">
        <v>34</v>
      </c>
      <c r="C30" s="3" t="s">
        <v>21</v>
      </c>
      <c r="D30" s="2"/>
      <c r="E30" s="2"/>
      <c r="F30" s="2"/>
      <c r="G30" s="2"/>
      <c r="H30" s="1"/>
      <c r="I30" s="1" t="s">
        <v>117</v>
      </c>
      <c r="J30" s="1"/>
      <c r="K30" s="1"/>
      <c r="L30" s="1"/>
      <c r="M30" s="1"/>
      <c r="N30" s="1">
        <v>1</v>
      </c>
      <c r="O30" s="1"/>
      <c r="P30">
        <v>2132</v>
      </c>
      <c r="Q30" t="str">
        <f t="shared" si="0"/>
        <v>J</v>
      </c>
      <c r="R30" s="5" t="str">
        <f t="shared" si="1"/>
        <v>"2132J"</v>
      </c>
      <c r="S30" t="str">
        <f t="shared" si="2"/>
        <v>"2132J",</v>
      </c>
      <c r="U30" t="s">
        <v>49</v>
      </c>
      <c r="V30" t="s">
        <v>55</v>
      </c>
      <c r="W30" t="str">
        <f t="shared" si="3"/>
        <v>34,</v>
      </c>
      <c r="X30" t="str">
        <f t="shared" si="4"/>
        <v>"2132J"</v>
      </c>
      <c r="Y30" t="str">
        <f t="shared" si="5"/>
        <v>,"Shield Mastery",</v>
      </c>
      <c r="Z30" t="str">
        <f t="shared" si="26"/>
        <v>"ShieldMastery.tga",</v>
      </c>
      <c r="AA30" t="str">
        <f t="shared" si="6"/>
        <v>"XL Block/Evade/Ranged Block Buff for 60s",</v>
      </c>
      <c r="AB30" t="str">
        <f t="shared" si="7"/>
        <v>HoT=false,</v>
      </c>
      <c r="AC30" t="str">
        <f t="shared" si="8"/>
        <v>ToT=false,</v>
      </c>
      <c r="AD30" t="str">
        <f t="shared" si="9"/>
        <v>Threat=false,</v>
      </c>
      <c r="AE30" t="str">
        <f t="shared" si="10"/>
        <v>TT=false,</v>
      </c>
      <c r="AF30" t="str">
        <f t="shared" si="11"/>
        <v>BEP=true,</v>
      </c>
      <c r="AG30" t="str">
        <f t="shared" si="12"/>
        <v>Targets=false</v>
      </c>
      <c r="AH30" t="s">
        <v>51</v>
      </c>
    </row>
    <row r="31" spans="1:34" ht="29.25" x14ac:dyDescent="0.25">
      <c r="A31">
        <v>22</v>
      </c>
      <c r="B31" s="1">
        <v>68</v>
      </c>
      <c r="C31" s="3" t="s">
        <v>105</v>
      </c>
      <c r="D31" s="2"/>
      <c r="E31" s="2"/>
      <c r="F31" s="2"/>
      <c r="G31" s="2"/>
      <c r="H31" s="1"/>
      <c r="I31" s="1" t="s">
        <v>108</v>
      </c>
      <c r="J31" s="1"/>
      <c r="K31" s="1"/>
      <c r="L31" s="1"/>
      <c r="M31" s="1"/>
      <c r="N31" s="1"/>
      <c r="O31" s="1"/>
      <c r="P31">
        <v>2313</v>
      </c>
      <c r="Q31" t="str">
        <f t="shared" ref="Q31" si="40">CHAR(53+A31)</f>
        <v>K</v>
      </c>
      <c r="R31" s="5" t="str">
        <f t="shared" ref="R31" si="41">""""&amp;P31&amp;Q31&amp;""""</f>
        <v>"2313K"</v>
      </c>
      <c r="S31" t="str">
        <f>R31&amp;"}"</f>
        <v>"2313K"}</v>
      </c>
      <c r="U31" t="s">
        <v>49</v>
      </c>
      <c r="V31" t="s">
        <v>55</v>
      </c>
      <c r="W31" t="str">
        <f t="shared" ref="W31" si="42">B31&amp;","</f>
        <v>68,</v>
      </c>
      <c r="X31" t="str">
        <f t="shared" ref="X31" si="43">R31</f>
        <v>"2313K"</v>
      </c>
      <c r="Y31" t="str">
        <f t="shared" ref="Y31" si="44">","&amp;""""&amp;C31&amp;""""&amp;","</f>
        <v>,"Shield Tactics",</v>
      </c>
      <c r="Z31" t="str">
        <f t="shared" ref="Z31" si="45">IF(Y31&gt;"",""""&amp;SUBSTITUTE(C31," ","")&amp;".tga"&amp;""""&amp;",","")</f>
        <v>"ShieldTactics.tga",</v>
      </c>
      <c r="AA31" t="str">
        <f t="shared" ref="AA31" si="46">""""&amp;I31&amp;""""&amp;","</f>
        <v>"Tact Mit 60s + Stun Immunity 10s",</v>
      </c>
      <c r="AB31" t="str">
        <f t="shared" ref="AB31" si="47">"HoT="&amp;IF(J31&gt;0,"true,","false,")</f>
        <v>HoT=false,</v>
      </c>
      <c r="AC31" t="str">
        <f t="shared" ref="AC31" si="48">"ToT="&amp;IF(K31&gt;0,"true,","false,")</f>
        <v>ToT=false,</v>
      </c>
      <c r="AD31" t="str">
        <f t="shared" ref="AD31" si="49">"Threat="&amp;IF(L31&gt;0,"true,","false,")</f>
        <v>Threat=false,</v>
      </c>
      <c r="AE31" t="str">
        <f t="shared" ref="AE31" si="50">"TT="&amp;IF(M31&gt;0,"true,","false,")</f>
        <v>TT=false,</v>
      </c>
      <c r="AF31" t="str">
        <f t="shared" ref="AF31" si="51">"BEP="&amp;IF(N31&gt;0,"true,","false,")</f>
        <v>BEP=false,</v>
      </c>
      <c r="AG31" t="str">
        <f t="shared" ref="AG31" si="52">"Targets="&amp;IF(O31&gt;0,O31,"false")</f>
        <v>Targets=false</v>
      </c>
      <c r="AH31" t="s">
        <v>51</v>
      </c>
    </row>
    <row r="32" spans="1:34" ht="20.25" x14ac:dyDescent="0.3">
      <c r="B32" s="10" t="s">
        <v>22</v>
      </c>
      <c r="C32" s="10"/>
      <c r="D32" s="10"/>
      <c r="E32" s="10"/>
      <c r="F32" s="10"/>
      <c r="G32" s="10"/>
      <c r="H32" s="10"/>
      <c r="I32" s="10"/>
      <c r="J32" s="8"/>
      <c r="K32" s="8"/>
      <c r="L32" s="8"/>
      <c r="M32" s="8"/>
      <c r="N32" s="8"/>
      <c r="O32" s="8"/>
      <c r="Q32" t="str">
        <f t="shared" si="0"/>
        <v>5</v>
      </c>
      <c r="R32" s="5" t="str">
        <f t="shared" si="1"/>
        <v>"5"</v>
      </c>
      <c r="Z32" t="str">
        <f t="shared" si="26"/>
        <v/>
      </c>
    </row>
    <row r="33" spans="1:34" x14ac:dyDescent="0.25">
      <c r="B33" s="1" t="s">
        <v>1</v>
      </c>
      <c r="C33" s="1" t="s">
        <v>2</v>
      </c>
      <c r="D33" s="1">
        <v>1</v>
      </c>
      <c r="E33" s="1">
        <v>2</v>
      </c>
      <c r="F33" s="1">
        <v>3</v>
      </c>
      <c r="G33" s="1">
        <v>4</v>
      </c>
      <c r="H33" s="1">
        <v>5</v>
      </c>
      <c r="I33" s="1"/>
      <c r="J33" s="1"/>
      <c r="K33" s="1"/>
      <c r="L33" s="1"/>
      <c r="M33" s="1"/>
      <c r="N33" s="1"/>
      <c r="O33" s="1"/>
      <c r="Q33" t="str">
        <f t="shared" si="0"/>
        <v>5</v>
      </c>
      <c r="R33" s="5" t="str">
        <f t="shared" si="1"/>
        <v>"5"</v>
      </c>
      <c r="S33" t="s">
        <v>46</v>
      </c>
      <c r="Z33" t="str">
        <f t="shared" si="26"/>
        <v/>
      </c>
    </row>
    <row r="34" spans="1:34" x14ac:dyDescent="0.25">
      <c r="A34">
        <v>23</v>
      </c>
      <c r="B34" s="1">
        <v>1</v>
      </c>
      <c r="C34" s="3" t="s">
        <v>23</v>
      </c>
      <c r="D34" s="2"/>
      <c r="E34" s="2"/>
      <c r="F34" s="1"/>
      <c r="G34" s="1"/>
      <c r="H34" s="1"/>
      <c r="I34" s="1" t="s">
        <v>119</v>
      </c>
      <c r="J34" s="1"/>
      <c r="K34" s="1"/>
      <c r="L34" s="1"/>
      <c r="M34" s="1"/>
      <c r="N34" s="1"/>
      <c r="O34" s="1"/>
      <c r="P34">
        <v>11</v>
      </c>
      <c r="Q34" t="str">
        <f t="shared" si="0"/>
        <v>L</v>
      </c>
      <c r="R34" s="5" t="str">
        <f t="shared" si="1"/>
        <v>"11L"</v>
      </c>
      <c r="S34" t="str">
        <f t="shared" si="2"/>
        <v>"11L",</v>
      </c>
      <c r="U34" t="s">
        <v>49</v>
      </c>
      <c r="V34" t="s">
        <v>57</v>
      </c>
      <c r="W34" t="str">
        <f t="shared" si="3"/>
        <v>1,</v>
      </c>
      <c r="X34" t="str">
        <f t="shared" si="4"/>
        <v>"11L"</v>
      </c>
      <c r="Y34" t="str">
        <f t="shared" si="5"/>
        <v>,"Deft Strike",</v>
      </c>
      <c r="Z34" t="str">
        <f t="shared" si="26"/>
        <v>"DeftStrike.tga",</v>
      </c>
      <c r="AA34" t="str">
        <f t="shared" si="6"/>
        <v>"MH Dmg + Potency",</v>
      </c>
      <c r="AB34" t="str">
        <f t="shared" si="7"/>
        <v>HoT=false,</v>
      </c>
      <c r="AC34" t="str">
        <f t="shared" si="8"/>
        <v>ToT=false,</v>
      </c>
      <c r="AD34" t="str">
        <f t="shared" si="9"/>
        <v>Threat=false,</v>
      </c>
      <c r="AE34" t="str">
        <f t="shared" si="10"/>
        <v>TT=false,</v>
      </c>
      <c r="AF34" t="str">
        <f t="shared" si="11"/>
        <v>BEP=false,</v>
      </c>
      <c r="AG34" t="str">
        <f t="shared" si="12"/>
        <v>Targets=false</v>
      </c>
      <c r="AH34" t="s">
        <v>51</v>
      </c>
    </row>
    <row r="35" spans="1:34" ht="29.25" x14ac:dyDescent="0.25">
      <c r="A35">
        <v>24</v>
      </c>
      <c r="B35" s="1">
        <v>3</v>
      </c>
      <c r="C35" s="3" t="s">
        <v>24</v>
      </c>
      <c r="D35" s="2"/>
      <c r="E35" s="2"/>
      <c r="F35" s="1"/>
      <c r="G35" s="1"/>
      <c r="H35" s="1"/>
      <c r="I35" s="1" t="s">
        <v>120</v>
      </c>
      <c r="J35" s="1"/>
      <c r="K35" s="1"/>
      <c r="L35" s="1"/>
      <c r="M35" s="1"/>
      <c r="N35" s="1"/>
      <c r="O35" s="1"/>
      <c r="P35">
        <v>12</v>
      </c>
      <c r="Q35" t="str">
        <f t="shared" si="0"/>
        <v>M</v>
      </c>
      <c r="R35" s="5" t="str">
        <f t="shared" si="1"/>
        <v>"12M"</v>
      </c>
      <c r="S35" t="str">
        <f t="shared" si="2"/>
        <v>"12M",</v>
      </c>
      <c r="U35" t="s">
        <v>49</v>
      </c>
      <c r="V35" t="s">
        <v>57</v>
      </c>
      <c r="W35" t="str">
        <f t="shared" si="3"/>
        <v>3,</v>
      </c>
      <c r="X35" t="str">
        <f t="shared" si="4"/>
        <v>"12M"</v>
      </c>
      <c r="Y35" t="str">
        <f t="shared" si="5"/>
        <v>,"The Boot",</v>
      </c>
      <c r="Z35" t="str">
        <f t="shared" si="26"/>
        <v>"TheBoot.tga",</v>
      </c>
      <c r="AA35" t="str">
        <f t="shared" si="6"/>
        <v>"Cmn Dmg + Interrupt + 25% Daze Chance",</v>
      </c>
      <c r="AB35" t="str">
        <f t="shared" si="7"/>
        <v>HoT=false,</v>
      </c>
      <c r="AC35" t="str">
        <f t="shared" si="8"/>
        <v>ToT=false,</v>
      </c>
      <c r="AD35" t="str">
        <f t="shared" si="9"/>
        <v>Threat=false,</v>
      </c>
      <c r="AE35" t="str">
        <f t="shared" si="10"/>
        <v>TT=false,</v>
      </c>
      <c r="AF35" t="str">
        <f t="shared" si="11"/>
        <v>BEP=false,</v>
      </c>
      <c r="AG35" t="str">
        <f t="shared" si="12"/>
        <v>Targets=false</v>
      </c>
      <c r="AH35" t="s">
        <v>51</v>
      </c>
    </row>
    <row r="36" spans="1:34" ht="29.25" x14ac:dyDescent="0.25">
      <c r="A36">
        <v>25</v>
      </c>
      <c r="B36" s="1">
        <v>18</v>
      </c>
      <c r="C36" s="3" t="s">
        <v>26</v>
      </c>
      <c r="D36" s="2"/>
      <c r="E36" s="2"/>
      <c r="F36" s="2"/>
      <c r="G36" s="1"/>
      <c r="H36" s="1"/>
      <c r="I36" s="1" t="s">
        <v>122</v>
      </c>
      <c r="J36" s="1"/>
      <c r="K36" s="1"/>
      <c r="L36" s="1"/>
      <c r="M36" s="1"/>
      <c r="N36" s="1"/>
      <c r="O36" s="1"/>
      <c r="P36">
        <v>123</v>
      </c>
      <c r="Q36" t="str">
        <f t="shared" si="0"/>
        <v>N</v>
      </c>
      <c r="R36" s="5" t="str">
        <f t="shared" si="1"/>
        <v>"123N"</v>
      </c>
      <c r="S36" t="str">
        <f t="shared" si="2"/>
        <v>"123N",</v>
      </c>
      <c r="U36" t="s">
        <v>49</v>
      </c>
      <c r="V36" t="s">
        <v>57</v>
      </c>
      <c r="W36" t="str">
        <f t="shared" si="3"/>
        <v>18,</v>
      </c>
      <c r="X36" t="str">
        <f t="shared" si="4"/>
        <v>"123N"</v>
      </c>
      <c r="Y36" t="str">
        <f t="shared" si="5"/>
        <v>,"Power Attack",</v>
      </c>
      <c r="Z36" t="str">
        <f t="shared" si="26"/>
        <v>"PowerAttack.tga",</v>
      </c>
      <c r="AA36" t="str">
        <f t="shared" si="6"/>
        <v>"MH Dmg + Hard to Block",</v>
      </c>
      <c r="AB36" t="str">
        <f t="shared" si="7"/>
        <v>HoT=false,</v>
      </c>
      <c r="AC36" t="str">
        <f t="shared" si="8"/>
        <v>ToT=false,</v>
      </c>
      <c r="AD36" t="str">
        <f t="shared" si="9"/>
        <v>Threat=false,</v>
      </c>
      <c r="AE36" t="str">
        <f t="shared" si="10"/>
        <v>TT=false,</v>
      </c>
      <c r="AF36" t="str">
        <f t="shared" si="11"/>
        <v>BEP=false,</v>
      </c>
      <c r="AG36" t="str">
        <f t="shared" si="12"/>
        <v>Targets=false</v>
      </c>
      <c r="AH36" t="s">
        <v>51</v>
      </c>
    </row>
    <row r="37" spans="1:34" x14ac:dyDescent="0.25">
      <c r="A37">
        <v>26</v>
      </c>
      <c r="B37" s="1">
        <v>28</v>
      </c>
      <c r="C37" s="3" t="s">
        <v>28</v>
      </c>
      <c r="D37" s="2"/>
      <c r="E37" s="2"/>
      <c r="F37" s="2"/>
      <c r="G37" s="1"/>
      <c r="H37" s="1"/>
      <c r="I37" s="1" t="s">
        <v>126</v>
      </c>
      <c r="J37" s="1"/>
      <c r="K37" s="1"/>
      <c r="L37" s="1"/>
      <c r="M37" s="1"/>
      <c r="N37" s="1"/>
      <c r="O37" s="1"/>
      <c r="P37">
        <v>131</v>
      </c>
      <c r="Q37" t="str">
        <f t="shared" si="0"/>
        <v>O</v>
      </c>
      <c r="R37" s="5" t="str">
        <f t="shared" si="1"/>
        <v>"131O"</v>
      </c>
      <c r="S37" t="str">
        <f t="shared" si="2"/>
        <v>"131O",</v>
      </c>
      <c r="U37" t="s">
        <v>49</v>
      </c>
      <c r="V37" t="s">
        <v>57</v>
      </c>
      <c r="W37" t="str">
        <f t="shared" si="3"/>
        <v>28,</v>
      </c>
      <c r="X37" t="str">
        <f t="shared" si="4"/>
        <v>"131O"</v>
      </c>
      <c r="Y37" t="str">
        <f t="shared" si="5"/>
        <v>,"Combination Strike",</v>
      </c>
      <c r="Z37" t="str">
        <f t="shared" si="26"/>
        <v>"CombinationStrike.tga",</v>
      </c>
      <c r="AA37" t="str">
        <f t="shared" si="6"/>
        <v>"MH Dmg x2",</v>
      </c>
      <c r="AB37" t="str">
        <f t="shared" si="7"/>
        <v>HoT=false,</v>
      </c>
      <c r="AC37" t="str">
        <f t="shared" si="8"/>
        <v>ToT=false,</v>
      </c>
      <c r="AD37" t="str">
        <f t="shared" si="9"/>
        <v>Threat=false,</v>
      </c>
      <c r="AE37" t="str">
        <f t="shared" si="10"/>
        <v>TT=false,</v>
      </c>
      <c r="AF37" t="str">
        <f t="shared" si="11"/>
        <v>BEP=false,</v>
      </c>
      <c r="AG37" t="str">
        <f t="shared" si="12"/>
        <v>Targets=false</v>
      </c>
      <c r="AH37" t="s">
        <v>51</v>
      </c>
    </row>
    <row r="38" spans="1:34" ht="29.25" x14ac:dyDescent="0.25">
      <c r="A38">
        <v>27</v>
      </c>
      <c r="B38" s="1">
        <v>32</v>
      </c>
      <c r="C38" s="3" t="s">
        <v>29</v>
      </c>
      <c r="D38" s="2"/>
      <c r="E38" s="2"/>
      <c r="F38" s="2"/>
      <c r="G38" s="1"/>
      <c r="H38" s="1"/>
      <c r="I38" s="1" t="s">
        <v>121</v>
      </c>
      <c r="J38" s="1"/>
      <c r="K38" s="1"/>
      <c r="L38" s="1"/>
      <c r="M38" s="1"/>
      <c r="N38" s="1"/>
      <c r="O38" s="1"/>
      <c r="P38">
        <v>121</v>
      </c>
      <c r="Q38" t="str">
        <f t="shared" si="0"/>
        <v>P</v>
      </c>
      <c r="R38" s="5" t="str">
        <f t="shared" si="1"/>
        <v>"121P"</v>
      </c>
      <c r="S38" t="str">
        <f t="shared" si="2"/>
        <v>"121P",</v>
      </c>
      <c r="U38" t="s">
        <v>49</v>
      </c>
      <c r="V38" t="s">
        <v>57</v>
      </c>
      <c r="W38" t="str">
        <f t="shared" si="3"/>
        <v>32,</v>
      </c>
      <c r="X38" t="str">
        <f t="shared" si="4"/>
        <v>"121P"</v>
      </c>
      <c r="Y38" t="str">
        <f t="shared" si="5"/>
        <v>,"Onslaught",</v>
      </c>
      <c r="Z38" t="str">
        <f t="shared" si="26"/>
        <v>"Onslaught.tga",</v>
      </c>
      <c r="AA38" t="str">
        <f t="shared" si="6"/>
        <v>"MH Dmg x3 + Interrupt",</v>
      </c>
      <c r="AB38" t="str">
        <f t="shared" si="7"/>
        <v>HoT=false,</v>
      </c>
      <c r="AC38" t="str">
        <f t="shared" si="8"/>
        <v>ToT=false,</v>
      </c>
      <c r="AD38" t="str">
        <f t="shared" si="9"/>
        <v>Threat=false,</v>
      </c>
      <c r="AE38" t="str">
        <f t="shared" si="10"/>
        <v>TT=false,</v>
      </c>
      <c r="AF38" t="str">
        <f t="shared" si="11"/>
        <v>BEP=false,</v>
      </c>
      <c r="AG38" t="str">
        <f t="shared" si="12"/>
        <v>Targets=false</v>
      </c>
      <c r="AH38" t="s">
        <v>51</v>
      </c>
    </row>
    <row r="39" spans="1:34" ht="29.25" customHeight="1" x14ac:dyDescent="0.25">
      <c r="A39">
        <v>28</v>
      </c>
      <c r="B39" s="1">
        <v>36</v>
      </c>
      <c r="C39" s="3" t="s">
        <v>20</v>
      </c>
      <c r="D39" s="2"/>
      <c r="E39" s="2"/>
      <c r="F39" s="2"/>
      <c r="G39" s="2"/>
      <c r="H39" s="1"/>
      <c r="I39" s="1" t="s">
        <v>144</v>
      </c>
      <c r="J39" s="1"/>
      <c r="K39" s="1"/>
      <c r="L39" s="1"/>
      <c r="M39" s="1"/>
      <c r="N39" s="1">
        <v>1</v>
      </c>
      <c r="O39" s="1"/>
      <c r="P39">
        <v>1212</v>
      </c>
      <c r="Q39" t="str">
        <f>CHAR(53+A39)</f>
        <v>Q</v>
      </c>
      <c r="R39" s="5" t="str">
        <f>""""&amp;P39&amp;Q39&amp;""""</f>
        <v>"1212Q"</v>
      </c>
      <c r="S39" t="str">
        <f>R39&amp;","</f>
        <v>"1212Q",</v>
      </c>
      <c r="U39" t="s">
        <v>49</v>
      </c>
      <c r="V39" t="s">
        <v>57</v>
      </c>
      <c r="W39" t="str">
        <f>B39&amp;","</f>
        <v>36,</v>
      </c>
      <c r="X39" t="str">
        <f>R39</f>
        <v>"1212Q"</v>
      </c>
      <c r="Y39" t="str">
        <f>","&amp;""""&amp;C39&amp;""""&amp;","</f>
        <v>,"Wall of Steel",</v>
      </c>
      <c r="Z39" t="str">
        <f>IF(Y39&gt;"",""""&amp;SUBSTITUTE(C39," ","")&amp;".tga"&amp;""""&amp;",","")</f>
        <v>"WallofSteel.tga",</v>
      </c>
      <c r="AA39" t="str">
        <f>""""&amp;I39&amp;""""&amp;","</f>
        <v>"MH Dmg x3 + XL Parry Buff + Interrupt",</v>
      </c>
      <c r="AB39" t="str">
        <f>"HoT="&amp;IF(J39&gt;0,"true,","false,")</f>
        <v>HoT=false,</v>
      </c>
      <c r="AC39" t="str">
        <f>"ToT="&amp;IF(K39&gt;0,"true,","false,")</f>
        <v>ToT=false,</v>
      </c>
      <c r="AD39" t="str">
        <f>"Threat="&amp;IF(L39&gt;0,"true,","false,")</f>
        <v>Threat=false,</v>
      </c>
      <c r="AE39" t="str">
        <f>"TT="&amp;IF(M39&gt;0,"true,","false,")</f>
        <v>TT=false,</v>
      </c>
      <c r="AF39" t="str">
        <f>"BEP="&amp;IF(N39&gt;0,"true,","false,")</f>
        <v>BEP=true,</v>
      </c>
      <c r="AG39" t="str">
        <f>"Targets="&amp;IF(O39&gt;0,O39,"false")</f>
        <v>Targets=false</v>
      </c>
      <c r="AH39" t="s">
        <v>51</v>
      </c>
    </row>
    <row r="40" spans="1:34" ht="29.25" x14ac:dyDescent="0.25">
      <c r="A40">
        <v>29</v>
      </c>
      <c r="B40" s="1">
        <v>38</v>
      </c>
      <c r="C40" s="3" t="s">
        <v>30</v>
      </c>
      <c r="D40" s="2"/>
      <c r="E40" s="2"/>
      <c r="F40" s="2"/>
      <c r="G40" s="2"/>
      <c r="H40" s="1"/>
      <c r="I40" s="1" t="s">
        <v>123</v>
      </c>
      <c r="J40" s="1"/>
      <c r="K40" s="1"/>
      <c r="L40" s="1"/>
      <c r="M40" s="1"/>
      <c r="N40" s="1"/>
      <c r="O40" s="1"/>
      <c r="P40">
        <v>1231</v>
      </c>
      <c r="Q40" t="str">
        <f t="shared" si="0"/>
        <v>R</v>
      </c>
      <c r="R40" s="5" t="str">
        <f t="shared" si="1"/>
        <v>"1231R"</v>
      </c>
      <c r="S40" t="str">
        <f t="shared" si="2"/>
        <v>"1231R",</v>
      </c>
      <c r="U40" t="s">
        <v>49</v>
      </c>
      <c r="V40" t="s">
        <v>57</v>
      </c>
      <c r="W40" t="str">
        <f t="shared" si="3"/>
        <v>38,</v>
      </c>
      <c r="X40" t="str">
        <f t="shared" si="4"/>
        <v>"1231R"</v>
      </c>
      <c r="Y40" t="str">
        <f t="shared" si="5"/>
        <v>,"Mighty Blow",</v>
      </c>
      <c r="Z40" t="str">
        <f t="shared" si="26"/>
        <v>"MightyBlow.tga",</v>
      </c>
      <c r="AA40" t="str">
        <f t="shared" si="6"/>
        <v>"MH Dmg + Hard to Parry/Evade",</v>
      </c>
      <c r="AB40" t="str">
        <f t="shared" si="7"/>
        <v>HoT=false,</v>
      </c>
      <c r="AC40" t="str">
        <f t="shared" si="8"/>
        <v>ToT=false,</v>
      </c>
      <c r="AD40" t="str">
        <f t="shared" si="9"/>
        <v>Threat=false,</v>
      </c>
      <c r="AE40" t="str">
        <f t="shared" si="10"/>
        <v>TT=false,</v>
      </c>
      <c r="AF40" t="str">
        <f t="shared" si="11"/>
        <v>BEP=false,</v>
      </c>
      <c r="AG40" t="str">
        <f t="shared" si="12"/>
        <v>Targets=false</v>
      </c>
      <c r="AH40" t="s">
        <v>51</v>
      </c>
    </row>
    <row r="41" spans="1:34" ht="43.5" x14ac:dyDescent="0.25">
      <c r="A41">
        <v>30</v>
      </c>
      <c r="B41" s="1">
        <v>44</v>
      </c>
      <c r="C41" s="3" t="s">
        <v>31</v>
      </c>
      <c r="D41" s="2"/>
      <c r="E41" s="2"/>
      <c r="F41" s="2"/>
      <c r="G41" s="2"/>
      <c r="H41" s="1"/>
      <c r="I41" s="1" t="s">
        <v>127</v>
      </c>
      <c r="J41" s="1"/>
      <c r="K41" s="1"/>
      <c r="L41" s="1"/>
      <c r="M41" s="1"/>
      <c r="N41" s="1"/>
      <c r="O41" s="1"/>
      <c r="P41">
        <v>1313</v>
      </c>
      <c r="Q41" t="str">
        <f t="shared" si="0"/>
        <v>S</v>
      </c>
      <c r="R41" s="5" t="str">
        <f t="shared" si="1"/>
        <v>"1313S"</v>
      </c>
      <c r="S41" t="str">
        <f t="shared" si="2"/>
        <v>"1313S",</v>
      </c>
      <c r="U41" t="s">
        <v>49</v>
      </c>
      <c r="V41" t="s">
        <v>57</v>
      </c>
      <c r="W41" t="str">
        <f t="shared" si="3"/>
        <v>44,</v>
      </c>
      <c r="X41" t="str">
        <f t="shared" si="4"/>
        <v>"1313S"</v>
      </c>
      <c r="Y41" t="str">
        <f t="shared" si="5"/>
        <v>,"Boar's Rush",</v>
      </c>
      <c r="Z41" t="str">
        <f t="shared" si="26"/>
        <v>"Boar'sRush.tga",</v>
      </c>
      <c r="AA41" t="str">
        <f t="shared" si="6"/>
        <v>"Cmn Dmg + Increased Crit Chance + 25% Fear Chance",</v>
      </c>
      <c r="AB41" t="str">
        <f t="shared" si="7"/>
        <v>HoT=false,</v>
      </c>
      <c r="AC41" t="str">
        <f t="shared" si="8"/>
        <v>ToT=false,</v>
      </c>
      <c r="AD41" t="str">
        <f t="shared" si="9"/>
        <v>Threat=false,</v>
      </c>
      <c r="AE41" t="str">
        <f t="shared" si="10"/>
        <v>TT=false,</v>
      </c>
      <c r="AF41" t="str">
        <f t="shared" si="11"/>
        <v>BEP=false,</v>
      </c>
      <c r="AG41" t="str">
        <f t="shared" si="12"/>
        <v>Targets=false</v>
      </c>
      <c r="AH41" t="s">
        <v>51</v>
      </c>
    </row>
    <row r="42" spans="1:34" x14ac:dyDescent="0.25">
      <c r="A42">
        <v>31</v>
      </c>
      <c r="B42" s="1">
        <v>50</v>
      </c>
      <c r="C42" s="3" t="s">
        <v>102</v>
      </c>
      <c r="D42" s="2"/>
      <c r="E42" s="2"/>
      <c r="F42" s="2"/>
      <c r="G42" s="2"/>
      <c r="H42" s="2"/>
      <c r="I42" s="1" t="s">
        <v>124</v>
      </c>
      <c r="J42" s="1"/>
      <c r="K42" s="1"/>
      <c r="L42" s="1"/>
      <c r="M42" s="1"/>
      <c r="N42" s="1"/>
      <c r="O42" s="1"/>
      <c r="P42">
        <v>12312</v>
      </c>
      <c r="Q42" t="str">
        <f t="shared" ref="Q42" si="53">CHAR(53+A42)</f>
        <v>T</v>
      </c>
      <c r="R42" s="5" t="str">
        <f t="shared" ref="R42" si="54">""""&amp;P42&amp;Q42&amp;""""</f>
        <v>"12312T"</v>
      </c>
      <c r="S42" t="str">
        <f t="shared" ref="S42" si="55">R42&amp;","</f>
        <v>"12312T",</v>
      </c>
      <c r="U42" t="s">
        <v>49</v>
      </c>
      <c r="V42" t="s">
        <v>57</v>
      </c>
      <c r="W42" t="str">
        <f t="shared" ref="W42" si="56">B42&amp;","</f>
        <v>50,</v>
      </c>
      <c r="X42" t="str">
        <f t="shared" ref="X42" si="57">R42</f>
        <v>"12312T"</v>
      </c>
      <c r="Y42" t="str">
        <f t="shared" ref="Y42" si="58">","&amp;""""&amp;C42&amp;""""&amp;","</f>
        <v>,"Unerring Strike",</v>
      </c>
      <c r="Z42" t="str">
        <f t="shared" ref="Z42" si="59">IF(Y42&gt;"",""""&amp;SUBSTITUTE(C42," ","")&amp;".tga"&amp;""""&amp;",","")</f>
        <v>"UnerringStrike.tga",</v>
      </c>
      <c r="AA42" t="str">
        <f t="shared" ref="AA42" si="60">""""&amp;I42&amp;""""&amp;","</f>
        <v>"MH Dmg + Cmn DoT",</v>
      </c>
      <c r="AB42" t="str">
        <f t="shared" ref="AB42" si="61">"HoT="&amp;IF(J42&gt;0,"true,","false,")</f>
        <v>HoT=false,</v>
      </c>
      <c r="AC42" t="str">
        <f t="shared" ref="AC42" si="62">"ToT="&amp;IF(K42&gt;0,"true,","false,")</f>
        <v>ToT=false,</v>
      </c>
      <c r="AD42" t="str">
        <f t="shared" ref="AD42" si="63">"Threat="&amp;IF(L42&gt;0,"true,","false,")</f>
        <v>Threat=false,</v>
      </c>
      <c r="AE42" t="str">
        <f t="shared" ref="AE42" si="64">"TT="&amp;IF(M42&gt;0,"true,","false,")</f>
        <v>TT=false,</v>
      </c>
      <c r="AF42" t="str">
        <f t="shared" ref="AF42" si="65">"BEP="&amp;IF(N42&gt;0,"true,","false,")</f>
        <v>BEP=false,</v>
      </c>
      <c r="AG42" t="str">
        <f t="shared" ref="AG42" si="66">"Targets="&amp;IF(O42&gt;0,O42,"false")</f>
        <v>Targets=false</v>
      </c>
      <c r="AH42" t="s">
        <v>51</v>
      </c>
    </row>
    <row r="43" spans="1:34" ht="29.25" x14ac:dyDescent="0.25">
      <c r="A43">
        <v>32</v>
      </c>
      <c r="B43" s="1">
        <v>52</v>
      </c>
      <c r="C43" s="3" t="s">
        <v>34</v>
      </c>
      <c r="D43" s="2"/>
      <c r="E43" s="2"/>
      <c r="F43" s="2"/>
      <c r="G43" s="1"/>
      <c r="H43" s="1"/>
      <c r="I43" s="1" t="s">
        <v>128</v>
      </c>
      <c r="J43" s="1"/>
      <c r="K43" s="1"/>
      <c r="L43" s="1"/>
      <c r="M43" s="1"/>
      <c r="N43" s="1"/>
      <c r="O43" s="1"/>
      <c r="P43">
        <v>132</v>
      </c>
      <c r="Q43" t="str">
        <f t="shared" si="0"/>
        <v>U</v>
      </c>
      <c r="R43" s="5" t="str">
        <f t="shared" si="1"/>
        <v>"132U"</v>
      </c>
      <c r="S43" t="str">
        <f t="shared" si="2"/>
        <v>"132U",</v>
      </c>
      <c r="U43" t="s">
        <v>49</v>
      </c>
      <c r="V43" t="s">
        <v>57</v>
      </c>
      <c r="W43" t="str">
        <f t="shared" si="3"/>
        <v>52,</v>
      </c>
      <c r="X43" t="str">
        <f t="shared" si="4"/>
        <v>"132U"</v>
      </c>
      <c r="Y43" t="str">
        <f t="shared" si="5"/>
        <v>,"Reversal",</v>
      </c>
      <c r="Z43" t="str">
        <f t="shared" si="26"/>
        <v>"Reversal.tga",</v>
      </c>
      <c r="AA43" t="str">
        <f t="shared" si="6"/>
        <v>"MH Dmg + Remove 1 Corruption",</v>
      </c>
      <c r="AB43" t="str">
        <f t="shared" si="7"/>
        <v>HoT=false,</v>
      </c>
      <c r="AC43" t="str">
        <f t="shared" si="8"/>
        <v>ToT=false,</v>
      </c>
      <c r="AD43" t="str">
        <f t="shared" si="9"/>
        <v>Threat=false,</v>
      </c>
      <c r="AE43" t="str">
        <f t="shared" si="10"/>
        <v>TT=false,</v>
      </c>
      <c r="AF43" t="str">
        <f t="shared" si="11"/>
        <v>BEP=false,</v>
      </c>
      <c r="AG43" t="str">
        <f t="shared" si="12"/>
        <v>Targets=false</v>
      </c>
      <c r="AH43" t="s">
        <v>51</v>
      </c>
    </row>
    <row r="44" spans="1:34" ht="43.5" x14ac:dyDescent="0.25">
      <c r="A44">
        <v>33</v>
      </c>
      <c r="B44" s="1">
        <v>56</v>
      </c>
      <c r="C44" s="3" t="s">
        <v>36</v>
      </c>
      <c r="D44" s="2"/>
      <c r="E44" s="2"/>
      <c r="F44" s="2"/>
      <c r="G44" s="2"/>
      <c r="H44" s="2"/>
      <c r="I44" s="1" t="s">
        <v>114</v>
      </c>
      <c r="J44" s="1"/>
      <c r="K44" s="1"/>
      <c r="L44" s="1"/>
      <c r="M44" s="1"/>
      <c r="N44" s="1"/>
      <c r="O44" s="1">
        <v>3</v>
      </c>
      <c r="P44">
        <v>32323</v>
      </c>
      <c r="Q44" t="str">
        <f t="shared" si="0"/>
        <v>V</v>
      </c>
      <c r="R44" s="5" t="str">
        <f t="shared" si="1"/>
        <v>"32323V"</v>
      </c>
      <c r="S44" t="str">
        <f t="shared" si="2"/>
        <v>"32323V",</v>
      </c>
      <c r="U44" t="s">
        <v>49</v>
      </c>
      <c r="V44" t="s">
        <v>57</v>
      </c>
      <c r="W44" t="str">
        <f t="shared" si="3"/>
        <v>56,</v>
      </c>
      <c r="X44" t="str">
        <f t="shared" si="4"/>
        <v>"32323V"</v>
      </c>
      <c r="Y44" t="str">
        <f t="shared" si="5"/>
        <v>,"Desolation",</v>
      </c>
      <c r="Z44" t="str">
        <f t="shared" si="26"/>
        <v>"Desolation.tga",</v>
      </c>
      <c r="AA44" t="str">
        <f t="shared" si="6"/>
        <v>"AoE Light Dmg + Light DoT + 25% Fear Chance; 3 targets",</v>
      </c>
      <c r="AB44" t="str">
        <f t="shared" si="7"/>
        <v>HoT=false,</v>
      </c>
      <c r="AC44" t="str">
        <f t="shared" si="8"/>
        <v>ToT=false,</v>
      </c>
      <c r="AD44" t="str">
        <f t="shared" si="9"/>
        <v>Threat=false,</v>
      </c>
      <c r="AE44" t="str">
        <f t="shared" si="10"/>
        <v>TT=false,</v>
      </c>
      <c r="AF44" t="str">
        <f t="shared" si="11"/>
        <v>BEP=false,</v>
      </c>
      <c r="AG44" t="str">
        <f t="shared" si="12"/>
        <v>Targets=3</v>
      </c>
      <c r="AH44" t="s">
        <v>51</v>
      </c>
    </row>
    <row r="45" spans="1:34" ht="43.5" x14ac:dyDescent="0.25">
      <c r="A45">
        <v>34</v>
      </c>
      <c r="B45" s="1">
        <v>58</v>
      </c>
      <c r="C45" s="3" t="s">
        <v>35</v>
      </c>
      <c r="D45" s="2"/>
      <c r="E45" s="2"/>
      <c r="F45" s="2"/>
      <c r="G45" s="2"/>
      <c r="H45" s="1"/>
      <c r="I45" s="1" t="s">
        <v>146</v>
      </c>
      <c r="J45" s="1"/>
      <c r="K45" s="1"/>
      <c r="L45" s="1"/>
      <c r="M45" s="1"/>
      <c r="N45" s="1"/>
      <c r="O45" s="1"/>
      <c r="P45">
        <v>1321</v>
      </c>
      <c r="Q45" t="str">
        <f>CHAR(53+A45)</f>
        <v>W</v>
      </c>
      <c r="R45" s="5" t="str">
        <f>""""&amp;P45&amp;Q45&amp;""""</f>
        <v>"1321W"</v>
      </c>
      <c r="S45" t="str">
        <f>R45&amp;","</f>
        <v>"1321W",</v>
      </c>
      <c r="U45" t="s">
        <v>49</v>
      </c>
      <c r="V45" t="s">
        <v>57</v>
      </c>
      <c r="W45" t="str">
        <f>B45&amp;","</f>
        <v>58,</v>
      </c>
      <c r="X45" t="str">
        <f>R45</f>
        <v>"1321W"</v>
      </c>
      <c r="Y45" t="str">
        <f>","&amp;""""&amp;C45&amp;""""&amp;","</f>
        <v>,"Adroit Manoeuvre",</v>
      </c>
      <c r="Z45" t="str">
        <f>IF(Y45&gt;"",""""&amp;SUBSTITUTE(C45," ","")&amp;".tga"&amp;""""&amp;",","")</f>
        <v>"AdroitManoeuvre.tga",</v>
      </c>
      <c r="AA45" t="str">
        <f>""""&amp;I45&amp;""""&amp;","</f>
        <v>"MH Dmg + 20% Attack Speed Buff for 20s",</v>
      </c>
      <c r="AB45" t="str">
        <f>"HoT="&amp;IF(J45&gt;0,"true,","false,")</f>
        <v>HoT=false,</v>
      </c>
      <c r="AC45" t="str">
        <f>"ToT="&amp;IF(K45&gt;0,"true,","false,")</f>
        <v>ToT=false,</v>
      </c>
      <c r="AD45" t="str">
        <f>"Threat="&amp;IF(L45&gt;0,"true,","false,")</f>
        <v>Threat=false,</v>
      </c>
      <c r="AE45" t="str">
        <f>"TT="&amp;IF(M45&gt;0,"true,","false,")</f>
        <v>TT=false,</v>
      </c>
      <c r="AF45" t="str">
        <f>"BEP="&amp;IF(N45&gt;0,"true,","false,")</f>
        <v>BEP=false,</v>
      </c>
      <c r="AG45" t="str">
        <f>"Targets="&amp;IF(O45&gt;0,O45,"false")</f>
        <v>Targets=false</v>
      </c>
      <c r="AH45" t="s">
        <v>51</v>
      </c>
    </row>
    <row r="46" spans="1:34" ht="29.25" x14ac:dyDescent="0.25">
      <c r="A46">
        <v>35</v>
      </c>
      <c r="B46" s="1">
        <v>64</v>
      </c>
      <c r="C46" s="3" t="s">
        <v>33</v>
      </c>
      <c r="D46" s="2"/>
      <c r="E46" s="2"/>
      <c r="F46" s="2"/>
      <c r="G46" s="2"/>
      <c r="H46" s="2"/>
      <c r="I46" s="1" t="s">
        <v>145</v>
      </c>
      <c r="J46" s="1"/>
      <c r="K46" s="1"/>
      <c r="L46" s="1"/>
      <c r="M46" s="1"/>
      <c r="N46" s="1"/>
      <c r="O46" s="1"/>
      <c r="P46">
        <v>12131</v>
      </c>
      <c r="Q46" t="str">
        <f>CHAR(53+A46)</f>
        <v>X</v>
      </c>
      <c r="R46" s="5" t="str">
        <f>""""&amp;P46&amp;Q46&amp;""""</f>
        <v>"12131X"</v>
      </c>
      <c r="S46" t="str">
        <f>R46&amp;","</f>
        <v>"12131X",</v>
      </c>
      <c r="U46" t="s">
        <v>49</v>
      </c>
      <c r="V46" t="s">
        <v>57</v>
      </c>
      <c r="W46" t="str">
        <f>B46&amp;","</f>
        <v>64,</v>
      </c>
      <c r="X46" t="str">
        <f>R46</f>
        <v>"12131X"</v>
      </c>
      <c r="Y46" t="str">
        <f>","&amp;""""&amp;C46&amp;""""&amp;","</f>
        <v>,"The Dark Before Dawn",</v>
      </c>
      <c r="Z46" t="str">
        <f>IF(Y46&gt;"",""""&amp;SUBSTITUTE(C46," ","")&amp;".tga"&amp;""""&amp;",","")</f>
        <v>"TheDarkBeforeDawn.tga",</v>
      </c>
      <c r="AA46" t="str">
        <f>""""&amp;I46&amp;""""&amp;","</f>
        <v>"MH Dmg x2 + Power + PoT",</v>
      </c>
      <c r="AB46" t="str">
        <f>"HoT="&amp;IF(J46&gt;0,"true,","false,")</f>
        <v>HoT=false,</v>
      </c>
      <c r="AC46" t="str">
        <f>"ToT="&amp;IF(K46&gt;0,"true,","false,")</f>
        <v>ToT=false,</v>
      </c>
      <c r="AD46" t="str">
        <f>"Threat="&amp;IF(L46&gt;0,"true,","false,")</f>
        <v>Threat=false,</v>
      </c>
      <c r="AE46" t="str">
        <f>"TT="&amp;IF(M46&gt;0,"true,","false,")</f>
        <v>TT=false,</v>
      </c>
      <c r="AF46" t="str">
        <f>"BEP="&amp;IF(N46&gt;0,"true,","false,")</f>
        <v>BEP=false,</v>
      </c>
      <c r="AG46" t="str">
        <f>"Targets="&amp;IF(O46&gt;0,O46,"false")</f>
        <v>Targets=false</v>
      </c>
      <c r="AH46" t="s">
        <v>51</v>
      </c>
    </row>
    <row r="47" spans="1:34" ht="29.25" x14ac:dyDescent="0.25">
      <c r="A47">
        <v>36</v>
      </c>
      <c r="B47" s="1">
        <v>70</v>
      </c>
      <c r="C47" s="3" t="s">
        <v>37</v>
      </c>
      <c r="D47" s="2"/>
      <c r="E47" s="2"/>
      <c r="F47" s="2"/>
      <c r="G47" s="2"/>
      <c r="H47" s="2"/>
      <c r="I47" s="1" t="s">
        <v>129</v>
      </c>
      <c r="J47" s="1"/>
      <c r="K47" s="1"/>
      <c r="L47" s="1"/>
      <c r="M47" s="1"/>
      <c r="N47" s="1"/>
      <c r="O47" s="1"/>
      <c r="P47">
        <v>13213</v>
      </c>
      <c r="Q47" t="str">
        <f>CHAR(53+A47)</f>
        <v>Y</v>
      </c>
      <c r="R47" s="5" t="str">
        <f>""""&amp;P47&amp;Q47&amp;""""</f>
        <v>"13213Y"</v>
      </c>
      <c r="S47" t="str">
        <f>R47&amp;"}"</f>
        <v>"13213Y"}</v>
      </c>
      <c r="U47" t="s">
        <v>49</v>
      </c>
      <c r="V47" t="s">
        <v>57</v>
      </c>
      <c r="W47" t="str">
        <f>B47&amp;","</f>
        <v>70,</v>
      </c>
      <c r="X47" t="str">
        <f>R47</f>
        <v>"13213Y"</v>
      </c>
      <c r="Y47" t="str">
        <f>","&amp;""""&amp;C47&amp;""""&amp;","</f>
        <v>,"Warden's Triumph",</v>
      </c>
      <c r="Z47" t="str">
        <f>IF(Y47&gt;"",""""&amp;SUBSTITUTE(C47," ","")&amp;".tga"&amp;""""&amp;",","")</f>
        <v>"Warden'sTriumph.tga",</v>
      </c>
      <c r="AA47" t="str">
        <f>""""&amp;I47&amp;""""&amp;","</f>
        <v>"MH Dmg + 10% Melee Buff for 20s",</v>
      </c>
      <c r="AB47" t="str">
        <f>"HoT="&amp;IF(J47&gt;0,"true,","false,")</f>
        <v>HoT=false,</v>
      </c>
      <c r="AC47" t="str">
        <f>"ToT="&amp;IF(K47&gt;0,"true,","false,")</f>
        <v>ToT=false,</v>
      </c>
      <c r="AD47" t="str">
        <f>"Threat="&amp;IF(L47&gt;0,"true,","false,")</f>
        <v>Threat=false,</v>
      </c>
      <c r="AE47" t="str">
        <f>"TT="&amp;IF(M47&gt;0,"true,","false,")</f>
        <v>TT=false,</v>
      </c>
      <c r="AF47" t="str">
        <f>"BEP="&amp;IF(N47&gt;0,"true,","false,")</f>
        <v>BEP=false,</v>
      </c>
      <c r="AG47" t="str">
        <f>"Targets="&amp;IF(O47&gt;0,O47,"false")</f>
        <v>Targets=false</v>
      </c>
      <c r="AH47" t="s">
        <v>51</v>
      </c>
    </row>
    <row r="48" spans="1:34" ht="20.25" x14ac:dyDescent="0.3">
      <c r="B48" s="10" t="s">
        <v>38</v>
      </c>
      <c r="C48" s="10"/>
      <c r="D48" s="10"/>
      <c r="E48" s="10"/>
      <c r="F48" s="10"/>
      <c r="G48" s="10"/>
      <c r="H48" s="10"/>
      <c r="I48" s="10"/>
      <c r="J48" s="8"/>
      <c r="K48" s="8"/>
      <c r="L48" s="8"/>
      <c r="M48" s="8"/>
      <c r="N48" s="8"/>
      <c r="O48" s="8"/>
      <c r="Q48" t="str">
        <f t="shared" si="0"/>
        <v>5</v>
      </c>
      <c r="R48" s="5" t="str">
        <f t="shared" si="1"/>
        <v>"5"</v>
      </c>
      <c r="Z48" t="str">
        <f t="shared" si="26"/>
        <v/>
      </c>
    </row>
    <row r="49" spans="1:34" x14ac:dyDescent="0.25">
      <c r="B49" s="1" t="s">
        <v>1</v>
      </c>
      <c r="C49" s="1" t="s">
        <v>2</v>
      </c>
      <c r="D49" s="1">
        <v>1</v>
      </c>
      <c r="E49" s="1">
        <v>2</v>
      </c>
      <c r="F49" s="1">
        <v>3</v>
      </c>
      <c r="G49" s="1">
        <v>4</v>
      </c>
      <c r="H49" s="1">
        <v>5</v>
      </c>
      <c r="I49" s="1"/>
      <c r="J49" s="1"/>
      <c r="K49" s="1"/>
      <c r="L49" s="1"/>
      <c r="M49" s="1"/>
      <c r="N49" s="1"/>
      <c r="O49" s="1"/>
      <c r="Q49" t="str">
        <f t="shared" si="0"/>
        <v>5</v>
      </c>
      <c r="R49" s="5" t="str">
        <f t="shared" si="1"/>
        <v>"5"</v>
      </c>
      <c r="S49" t="s">
        <v>47</v>
      </c>
      <c r="Z49" t="str">
        <f t="shared" si="26"/>
        <v/>
      </c>
    </row>
    <row r="50" spans="1:34" ht="57.75" x14ac:dyDescent="0.25">
      <c r="A50">
        <v>37</v>
      </c>
      <c r="B50" s="1">
        <v>26</v>
      </c>
      <c r="C50" s="3" t="s">
        <v>39</v>
      </c>
      <c r="D50" s="2"/>
      <c r="E50" s="2"/>
      <c r="F50" s="2"/>
      <c r="G50" s="1"/>
      <c r="H50" s="1"/>
      <c r="I50" s="1" t="s">
        <v>110</v>
      </c>
      <c r="J50" s="1">
        <v>1</v>
      </c>
      <c r="K50" s="1"/>
      <c r="L50" s="1"/>
      <c r="M50" s="1"/>
      <c r="N50" s="1"/>
      <c r="O50" s="1" t="s">
        <v>99</v>
      </c>
      <c r="P50">
        <v>312</v>
      </c>
      <c r="Q50" t="str">
        <f>CHAR(53+A50)</f>
        <v>Z</v>
      </c>
      <c r="R50" s="5" t="str">
        <f>""""&amp;P50&amp;Q50&amp;""""</f>
        <v>"312Z"</v>
      </c>
      <c r="S50" t="str">
        <f>R50&amp;","</f>
        <v>"312Z",</v>
      </c>
      <c r="U50" t="s">
        <v>49</v>
      </c>
      <c r="V50" t="s">
        <v>56</v>
      </c>
      <c r="W50" t="str">
        <f>B50&amp;","</f>
        <v>26,</v>
      </c>
      <c r="X50" t="str">
        <f>R50</f>
        <v>"312Z"</v>
      </c>
      <c r="Y50" t="str">
        <f>","&amp;""""&amp;C50&amp;""""&amp;","</f>
        <v>,"Fierce Resolve",</v>
      </c>
      <c r="Z50" t="str">
        <f>IF(Y50&gt;"",""""&amp;SUBSTITUTE(C50," ","")&amp;".tga"&amp;""""&amp;",","")</f>
        <v>"FierceResolve.tga",</v>
      </c>
      <c r="AA50" t="str">
        <f>""""&amp;I50&amp;""""&amp;","</f>
        <v>"AoE T1 Morale Drain over Time (Light Dmg); 10 Targets; stack up to 10",</v>
      </c>
      <c r="AB50" t="str">
        <f>"HoT="&amp;IF(J50&gt;0,"true,","false,")</f>
        <v>HoT=true,</v>
      </c>
      <c r="AC50" t="str">
        <f>"ToT="&amp;IF(K50&gt;0,"true,","false,")</f>
        <v>ToT=false,</v>
      </c>
      <c r="AD50" t="str">
        <f>"Threat="&amp;IF(L50&gt;0,"true,","false,")</f>
        <v>Threat=false,</v>
      </c>
      <c r="AE50" t="str">
        <f>"TT="&amp;IF(M50&gt;0,"true,","false,")</f>
        <v>TT=false,</v>
      </c>
      <c r="AF50" t="str">
        <f>"BEP="&amp;IF(N50&gt;0,"true,","false,")</f>
        <v>BEP=false,</v>
      </c>
      <c r="AG50" t="str">
        <f>"Targets="&amp;IF(O50&gt;0,O50,"false")</f>
        <v>Targets=X</v>
      </c>
      <c r="AH50" t="s">
        <v>51</v>
      </c>
    </row>
    <row r="51" spans="1:34" ht="72" x14ac:dyDescent="0.25">
      <c r="A51">
        <v>38</v>
      </c>
      <c r="B51" s="1">
        <v>60</v>
      </c>
      <c r="C51" s="3" t="s">
        <v>41</v>
      </c>
      <c r="D51" s="2"/>
      <c r="E51" s="2"/>
      <c r="F51" s="2"/>
      <c r="G51" s="2"/>
      <c r="H51" s="2"/>
      <c r="I51" s="1" t="s">
        <v>137</v>
      </c>
      <c r="J51" s="1">
        <v>1</v>
      </c>
      <c r="K51" s="1">
        <v>1</v>
      </c>
      <c r="L51" s="1"/>
      <c r="M51" s="1"/>
      <c r="N51" s="1"/>
      <c r="O51" s="1" t="s">
        <v>99</v>
      </c>
      <c r="P51">
        <v>31232</v>
      </c>
      <c r="Q51" t="str">
        <f>CHAR(53+A51)</f>
        <v>[</v>
      </c>
      <c r="R51" s="5" t="str">
        <f>""""&amp;P51&amp;Q51&amp;""""</f>
        <v>"31232["</v>
      </c>
      <c r="S51" t="str">
        <f>R51&amp;"}"</f>
        <v>"31232["}</v>
      </c>
      <c r="U51" t="s">
        <v>49</v>
      </c>
      <c r="V51" t="s">
        <v>56</v>
      </c>
      <c r="W51" t="str">
        <f>B51&amp;","</f>
        <v>60,</v>
      </c>
      <c r="X51" t="str">
        <f>R51</f>
        <v>"31232["</v>
      </c>
      <c r="Y51" t="str">
        <f>","&amp;""""&amp;C51&amp;""""&amp;","</f>
        <v>,"Exultation of Battle",</v>
      </c>
      <c r="Z51" t="str">
        <f>IF(Y51&gt;"",""""&amp;SUBSTITUTE(C51," ","")&amp;".tga"&amp;""""&amp;",","")</f>
        <v>"ExultationofBattle.tga",</v>
      </c>
      <c r="AA51" t="str">
        <f>""""&amp;I51&amp;""""&amp;","</f>
        <v>"AoE T2 Morale Drain Over Time (Light Dmg); 2T ToT; 10 Targets; stack up to 10",</v>
      </c>
      <c r="AB51" t="str">
        <f>"HoT="&amp;IF(J51&gt;0,"true,","false,")</f>
        <v>HoT=true,</v>
      </c>
      <c r="AC51" t="str">
        <f>"ToT="&amp;IF(K51&gt;0,"true,","false,")</f>
        <v>ToT=true,</v>
      </c>
      <c r="AD51" t="str">
        <f>"Threat="&amp;IF(L51&gt;0,"true,","false,")</f>
        <v>Threat=false,</v>
      </c>
      <c r="AE51" t="str">
        <f>"TT="&amp;IF(M51&gt;0,"true,","false,")</f>
        <v>TT=false,</v>
      </c>
      <c r="AF51" t="str">
        <f>"BEP="&amp;IF(N51&gt;0,"true,","false,")</f>
        <v>BEP=false,</v>
      </c>
      <c r="AG51" t="str">
        <f>"Targets="&amp;IF(O51&gt;0,O51,"false")</f>
        <v>Targets=X</v>
      </c>
      <c r="AH51" t="s">
        <v>51</v>
      </c>
    </row>
    <row r="52" spans="1:34" ht="43.5" x14ac:dyDescent="0.25">
      <c r="A52">
        <v>39</v>
      </c>
      <c r="B52" s="1">
        <v>72</v>
      </c>
      <c r="C52" s="3" t="s">
        <v>40</v>
      </c>
      <c r="D52" s="2"/>
      <c r="E52" s="2"/>
      <c r="F52" s="2"/>
      <c r="G52" s="2"/>
      <c r="H52" s="1"/>
      <c r="I52" s="1" t="s">
        <v>109</v>
      </c>
      <c r="J52" s="1"/>
      <c r="K52" s="1"/>
      <c r="L52" s="1"/>
      <c r="M52" s="1"/>
      <c r="N52" s="1"/>
      <c r="O52" s="1" t="s">
        <v>99</v>
      </c>
      <c r="P52">
        <v>3123</v>
      </c>
      <c r="Q52" t="str">
        <f t="shared" si="0"/>
        <v>\</v>
      </c>
      <c r="R52" s="5" t="str">
        <f t="shared" si="1"/>
        <v>"3123\"</v>
      </c>
      <c r="S52" t="str">
        <f t="shared" si="2"/>
        <v>"3123\",</v>
      </c>
      <c r="U52" t="s">
        <v>49</v>
      </c>
      <c r="V52" t="s">
        <v>56</v>
      </c>
      <c r="W52" t="str">
        <f t="shared" si="3"/>
        <v>72,</v>
      </c>
      <c r="X52" t="str">
        <f t="shared" si="4"/>
        <v>"3123\"</v>
      </c>
      <c r="Y52" t="str">
        <f t="shared" si="5"/>
        <v>,"Resolution",</v>
      </c>
      <c r="Z52" t="str">
        <f t="shared" si="26"/>
        <v>"Resolution.tga",</v>
      </c>
      <c r="AA52" t="str">
        <f t="shared" si="6"/>
        <v>"AoE Morale Drain (Light Dmg); 10 Targets",</v>
      </c>
      <c r="AB52" t="str">
        <f t="shared" si="7"/>
        <v>HoT=false,</v>
      </c>
      <c r="AC52" t="str">
        <f t="shared" si="8"/>
        <v>ToT=false,</v>
      </c>
      <c r="AD52" t="str">
        <f t="shared" si="9"/>
        <v>Threat=false,</v>
      </c>
      <c r="AE52" t="str">
        <f t="shared" si="10"/>
        <v>TT=false,</v>
      </c>
      <c r="AF52" t="str">
        <f t="shared" si="11"/>
        <v>BEP=false,</v>
      </c>
      <c r="AG52" t="str">
        <f t="shared" si="12"/>
        <v>Targets=X</v>
      </c>
      <c r="AH52" t="s">
        <v>52</v>
      </c>
    </row>
    <row r="53" spans="1:34" x14ac:dyDescent="0.25">
      <c r="R53" s="5"/>
    </row>
    <row r="54" spans="1:34" x14ac:dyDescent="0.25">
      <c r="R54" s="5"/>
    </row>
    <row r="55" spans="1:34" x14ac:dyDescent="0.25">
      <c r="R55" s="5"/>
    </row>
    <row r="56" spans="1:34" x14ac:dyDescent="0.25">
      <c r="R56" s="5"/>
    </row>
    <row r="57" spans="1:34" x14ac:dyDescent="0.25">
      <c r="R57" s="5"/>
    </row>
    <row r="58" spans="1:34" x14ac:dyDescent="0.25">
      <c r="R58" s="5"/>
    </row>
    <row r="59" spans="1:34" x14ac:dyDescent="0.25">
      <c r="R59" s="5"/>
    </row>
    <row r="60" spans="1:34" x14ac:dyDescent="0.25">
      <c r="R60" s="5"/>
    </row>
    <row r="61" spans="1:34" x14ac:dyDescent="0.25">
      <c r="R61" s="5"/>
    </row>
    <row r="62" spans="1:34" x14ac:dyDescent="0.25">
      <c r="R62" s="5"/>
    </row>
    <row r="63" spans="1:34" x14ac:dyDescent="0.25">
      <c r="R63" s="5"/>
    </row>
    <row r="64" spans="1:34" x14ac:dyDescent="0.25">
      <c r="R64" s="5"/>
    </row>
    <row r="65" spans="18:18" x14ac:dyDescent="0.25">
      <c r="R65" s="5"/>
    </row>
    <row r="66" spans="18:18" x14ac:dyDescent="0.25">
      <c r="R66" s="5"/>
    </row>
    <row r="67" spans="18:18" x14ac:dyDescent="0.25">
      <c r="R67" s="5"/>
    </row>
    <row r="68" spans="18:18" x14ac:dyDescent="0.25">
      <c r="R68" s="5"/>
    </row>
    <row r="69" spans="18:18" x14ac:dyDescent="0.25">
      <c r="R69" s="5"/>
    </row>
    <row r="70" spans="18:18" x14ac:dyDescent="0.25">
      <c r="R70" s="5"/>
    </row>
    <row r="71" spans="18:18" x14ac:dyDescent="0.25">
      <c r="R71" s="5"/>
    </row>
    <row r="72" spans="18:18" x14ac:dyDescent="0.25">
      <c r="R72" s="5"/>
    </row>
    <row r="73" spans="18:18" x14ac:dyDescent="0.25">
      <c r="R73" s="5"/>
    </row>
    <row r="74" spans="18:18" x14ac:dyDescent="0.25">
      <c r="R74" s="5"/>
    </row>
    <row r="75" spans="18:18" x14ac:dyDescent="0.25">
      <c r="R75" s="5"/>
    </row>
    <row r="76" spans="18:18" x14ac:dyDescent="0.25">
      <c r="R76" s="5"/>
    </row>
    <row r="77" spans="18:18" x14ac:dyDescent="0.25">
      <c r="R77" s="5"/>
    </row>
    <row r="78" spans="18:18" x14ac:dyDescent="0.25">
      <c r="R78" s="5"/>
    </row>
    <row r="79" spans="18:18" x14ac:dyDescent="0.25">
      <c r="R79" s="5"/>
    </row>
    <row r="80" spans="18:18" x14ac:dyDescent="0.25">
      <c r="R80" s="5"/>
    </row>
    <row r="81" spans="18:18" x14ac:dyDescent="0.25">
      <c r="R81" s="5"/>
    </row>
    <row r="82" spans="18:18" x14ac:dyDescent="0.25">
      <c r="R82" s="5"/>
    </row>
    <row r="83" spans="18:18" x14ac:dyDescent="0.25">
      <c r="R83" s="5"/>
    </row>
    <row r="84" spans="18:18" x14ac:dyDescent="0.25">
      <c r="R84" s="5"/>
    </row>
    <row r="85" spans="18:18" x14ac:dyDescent="0.25">
      <c r="R85" s="5"/>
    </row>
    <row r="86" spans="18:18" x14ac:dyDescent="0.25">
      <c r="R86" s="5"/>
    </row>
    <row r="87" spans="18:18" x14ac:dyDescent="0.25">
      <c r="R87" s="5"/>
    </row>
    <row r="88" spans="18:18" x14ac:dyDescent="0.25">
      <c r="R88" s="5"/>
    </row>
    <row r="89" spans="18:18" x14ac:dyDescent="0.25">
      <c r="R89" s="5"/>
    </row>
    <row r="90" spans="18:18" x14ac:dyDescent="0.25">
      <c r="R90" s="5"/>
    </row>
    <row r="91" spans="18:18" x14ac:dyDescent="0.25">
      <c r="R91" s="5"/>
    </row>
    <row r="92" spans="18:18" x14ac:dyDescent="0.25">
      <c r="R92" s="5"/>
    </row>
    <row r="93" spans="18:18" x14ac:dyDescent="0.25">
      <c r="R93" s="5"/>
    </row>
    <row r="94" spans="18:18" x14ac:dyDescent="0.25">
      <c r="R94" s="5"/>
    </row>
    <row r="95" spans="18:18" x14ac:dyDescent="0.25">
      <c r="R95" s="5"/>
    </row>
    <row r="96" spans="18:18" x14ac:dyDescent="0.25">
      <c r="R96" s="5"/>
    </row>
    <row r="97" spans="18:18" x14ac:dyDescent="0.25">
      <c r="R97" s="5"/>
    </row>
    <row r="98" spans="18:18" x14ac:dyDescent="0.25">
      <c r="R98" s="5"/>
    </row>
    <row r="99" spans="18:18" x14ac:dyDescent="0.25">
      <c r="R99" s="5"/>
    </row>
    <row r="100" spans="18:18" x14ac:dyDescent="0.25">
      <c r="R100" s="5"/>
    </row>
    <row r="101" spans="18:18" x14ac:dyDescent="0.25">
      <c r="R101" s="5"/>
    </row>
    <row r="102" spans="18:18" x14ac:dyDescent="0.25">
      <c r="R102" s="5"/>
    </row>
  </sheetData>
  <mergeCells count="6">
    <mergeCell ref="B48:I48"/>
    <mergeCell ref="B2:I2"/>
    <mergeCell ref="B9:I9"/>
    <mergeCell ref="B14:I14"/>
    <mergeCell ref="B32:I32"/>
    <mergeCell ref="B25:I25"/>
  </mergeCells>
  <hyperlinks>
    <hyperlink ref="C4" r:id="rId1" tooltip="Skill:Persevere" display="http://lorebook.lotro.com/wiki/Skill:Persevere"/>
    <hyperlink ref="C28" r:id="rId2" tooltip="Skill:Impressive Flourish" display="http://lorebook.lotro.com/wiki/Skill:Impressive_Flourish"/>
    <hyperlink ref="C5" r:id="rId3" tooltip="Skill:Safeguard" display="http://lorebook.lotro.com/wiki/Skill:Safeguard"/>
    <hyperlink ref="C6" r:id="rId4" tooltip="Skill:Celebration of Skill" display="http://lorebook.lotro.com/wiki/Skill:Celebration_of_Skill"/>
    <hyperlink ref="C8" r:id="rId5" tooltip="Skill:Restoration" display="http://lorebook.lotro.com/wiki/Skill:Restoration"/>
    <hyperlink ref="C18" r:id="rId6" tooltip="Skill:Precise Blow" display="http://lorebook.lotro.com/wiki/Skill:Precise_Blow"/>
    <hyperlink ref="C19" r:id="rId7" tooltip="Skill:War-cry" display="http://lorebook.lotro.com/wiki/Skill:War-cry"/>
    <hyperlink ref="C11" r:id="rId8" tooltip="Skill:Maddening Strike" display="http://lorebook.lotro.com/wiki/Skill:Maddening_Strike"/>
    <hyperlink ref="C12" r:id="rId9" tooltip="Skill:Dance of War" display="http://lorebook.lotro.com/wiki/Skill:Dance_of_War"/>
    <hyperlink ref="C7" r:id="rId10" tooltip="Skill:Conviction" display="http://lorebook.lotro.com/wiki/Skill:Conviction"/>
    <hyperlink ref="C16" r:id="rId11" tooltip="Skill:Goad" display="http://lorebook.lotro.com/wiki/Skill:Goad"/>
    <hyperlink ref="C21" r:id="rId12" tooltip="Skill:Piercing Strike" display="http://lorebook.lotro.com/wiki/Skill:Piercing_Strike"/>
    <hyperlink ref="C22" r:id="rId13" tooltip="Skill:Spear of Virtue" display="http://lorebook.lotro.com/wiki/Skill:Spear_of_Virtue"/>
    <hyperlink ref="C27" r:id="rId14" tooltip="Skill:Defensive Strike" display="http://lorebook.lotro.com/wiki/Skill:Defensive_Strike"/>
    <hyperlink ref="C29" r:id="rId15" tooltip="Skill:Shield Up" display="http://lorebook.lotro.com/wiki/Skill:Shield_Up"/>
    <hyperlink ref="C30" r:id="rId16" tooltip="Skill:Shield Mastery" display="http://lorebook.lotro.com/wiki/Skill:Shield_Mastery"/>
    <hyperlink ref="C34" r:id="rId17" tooltip="Skill:Deft Strike" display="http://lorebook.lotro.com/wiki/Skill:Deft_Strike"/>
    <hyperlink ref="C35" r:id="rId18" tooltip="Skill:The Boot" display="http://lorebook.lotro.com/wiki/Skill:The_Boot"/>
    <hyperlink ref="C17" r:id="rId19" tooltip="Skill:Offensive Strike" display="http://lorebook.lotro.com/wiki/Skill:Offensive_Strike"/>
    <hyperlink ref="C36" r:id="rId20" tooltip="Skill:Power Attack" display="http://lorebook.lotro.com/wiki/Skill:Power_Attack"/>
    <hyperlink ref="C20" r:id="rId21" tooltip="Skill:Brink of Victory" display="http://lorebook.lotro.com/wiki/Skill:Brink_of_Victory"/>
    <hyperlink ref="C37" r:id="rId22" tooltip="Skill:Combination Strike" display="http://lorebook.lotro.com/wiki/Skill:Combination_Strike"/>
    <hyperlink ref="C38" r:id="rId23" tooltip="Skill:Onslaught" display="http://lorebook.lotro.com/wiki/Skill:Onslaught"/>
    <hyperlink ref="C40" r:id="rId24" tooltip="Skill:Mighty Blow" display="http://lorebook.lotro.com/wiki/Skill:Mighty_Blow"/>
    <hyperlink ref="C41" r:id="rId25" tooltip="Skill:Boar's Rush" display="http://lorebook.lotro.com/wiki/Skill:Boar%27s_Rush"/>
    <hyperlink ref="C39" r:id="rId26" tooltip="Skill:Wall of Steel" display="http://lorebook.lotro.com/wiki/Skill:Wall_of_Steel"/>
    <hyperlink ref="C23" r:id="rId27" tooltip="Skill:Surety of Death" display="http://lorebook.lotro.com/wiki/Skill:Surety_of_Death"/>
    <hyperlink ref="C46" r:id="rId28" tooltip="Skill:The Dark Before Dawn" display="http://lorebook.lotro.com/wiki/Skill:The_Dark_Before_Dawn"/>
    <hyperlink ref="C43" r:id="rId29" tooltip="Skill:Reversal" display="http://lorebook.lotro.com/wiki/Skill:Reversal"/>
    <hyperlink ref="C45" r:id="rId30" tooltip="Skill:Adroit Manoeuvre" display="http://lorebook.lotro.com/wiki/Skill:Adroit_Manoeuvre"/>
    <hyperlink ref="C44" r:id="rId31" tooltip="Skill:Desolation" display="http://lorebook.lotro.com/wiki/Skill:Desolation"/>
    <hyperlink ref="C47" r:id="rId32" tooltip="Skill:Warden's Triumph" display="http://lorebook.lotro.com/wiki/Skill:Warden%27s_Triumph"/>
    <hyperlink ref="C50" r:id="rId33" tooltip="Skill:Fierce Resolve" display="http://lorebook.lotro.com/wiki/Skill:Fierce_Resolve"/>
    <hyperlink ref="C52" r:id="rId34" tooltip="Skill:Resolution" display="http://lorebook.lotro.com/wiki/Skill:Resolution"/>
    <hyperlink ref="C51" r:id="rId35" tooltip="Skill:Exultation of Battle" display="http://lorebook.lotro.com/wiki/Skill:Exultation_of_Battle"/>
    <hyperlink ref="C42" r:id="rId36" tooltip="Skill:The Dark Before Dawn"/>
    <hyperlink ref="C24" r:id="rId37" tooltip="Skill:Spear of Virtue"/>
    <hyperlink ref="C13" r:id="rId38" tooltip="Skill:Conviction"/>
    <hyperlink ref="C31" r:id="rId39" tooltip="Skill:Dance of War" display="http://lorebook.lotro.com/wiki/Skill:Dance_of_War"/>
    <hyperlink ref="B1" r:id="rId40"/>
  </hyperlinks>
  <pageMargins left="0.7" right="0.7" top="0.75" bottom="0.75" header="0.3" footer="0.3"/>
  <pageSetup paperSize="9" orientation="portrait" verticalDpi="0" r:id="rId41"/>
  <drawing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topLeftCell="A10" workbookViewId="0">
      <selection activeCell="A45" sqref="A45"/>
    </sheetView>
  </sheetViews>
  <sheetFormatPr defaultRowHeight="15" x14ac:dyDescent="0.25"/>
  <sheetData>
    <row r="1" spans="1:1" x14ac:dyDescent="0.25">
      <c r="A1" t="s">
        <v>64</v>
      </c>
    </row>
    <row r="2" spans="1:1" x14ac:dyDescent="0.25">
      <c r="A2" t="s">
        <v>64</v>
      </c>
    </row>
    <row r="3" spans="1:1" x14ac:dyDescent="0.25">
      <c r="A3" t="s">
        <v>64</v>
      </c>
    </row>
    <row r="4" spans="1:1" x14ac:dyDescent="0.25">
      <c r="A4" t="s">
        <v>64</v>
      </c>
    </row>
    <row r="5" spans="1:1" x14ac:dyDescent="0.25">
      <c r="A5" t="s">
        <v>64</v>
      </c>
    </row>
    <row r="6" spans="1:1" x14ac:dyDescent="0.25">
      <c r="A6" t="s">
        <v>64</v>
      </c>
    </row>
    <row r="7" spans="1:1" x14ac:dyDescent="0.25">
      <c r="A7" t="s">
        <v>64</v>
      </c>
    </row>
    <row r="8" spans="1:1" x14ac:dyDescent="0.25">
      <c r="A8" t="s">
        <v>64</v>
      </c>
    </row>
    <row r="9" spans="1:1" x14ac:dyDescent="0.25">
      <c r="A9" t="s">
        <v>64</v>
      </c>
    </row>
    <row r="10" spans="1:1" x14ac:dyDescent="0.25">
      <c r="A10" t="s">
        <v>64</v>
      </c>
    </row>
    <row r="11" spans="1:1" x14ac:dyDescent="0.25">
      <c r="A11" t="s">
        <v>64</v>
      </c>
    </row>
    <row r="12" spans="1:1" x14ac:dyDescent="0.25">
      <c r="A12" t="s">
        <v>64</v>
      </c>
    </row>
    <row r="13" spans="1:1" x14ac:dyDescent="0.25">
      <c r="A13" t="s">
        <v>89</v>
      </c>
    </row>
    <row r="14" spans="1:1" x14ac:dyDescent="0.25">
      <c r="A14" t="s">
        <v>85</v>
      </c>
    </row>
    <row r="15" spans="1:1" x14ac:dyDescent="0.25">
      <c r="A15" t="s">
        <v>81</v>
      </c>
    </row>
    <row r="16" spans="1:1" x14ac:dyDescent="0.25">
      <c r="A16" t="s">
        <v>62</v>
      </c>
    </row>
    <row r="17" spans="1:1" x14ac:dyDescent="0.25">
      <c r="A17" t="s">
        <v>82</v>
      </c>
    </row>
    <row r="18" spans="1:1" x14ac:dyDescent="0.25">
      <c r="A18" t="s">
        <v>69</v>
      </c>
    </row>
    <row r="19" spans="1:1" x14ac:dyDescent="0.25">
      <c r="A19" s="6" t="s">
        <v>68</v>
      </c>
    </row>
    <row r="20" spans="1:1" x14ac:dyDescent="0.25">
      <c r="A20" t="s">
        <v>73</v>
      </c>
    </row>
    <row r="21" spans="1:1" x14ac:dyDescent="0.25">
      <c r="A21" t="s">
        <v>77</v>
      </c>
    </row>
    <row r="22" spans="1:1" x14ac:dyDescent="0.25">
      <c r="A22" t="s">
        <v>90</v>
      </c>
    </row>
    <row r="23" spans="1:1" x14ac:dyDescent="0.25">
      <c r="A23" t="s">
        <v>94</v>
      </c>
    </row>
    <row r="24" spans="1:1" x14ac:dyDescent="0.25">
      <c r="A24" t="s">
        <v>92</v>
      </c>
    </row>
    <row r="25" spans="1:1" x14ac:dyDescent="0.25">
      <c r="A25" t="s">
        <v>70</v>
      </c>
    </row>
    <row r="26" spans="1:1" x14ac:dyDescent="0.25">
      <c r="A26" t="s">
        <v>60</v>
      </c>
    </row>
    <row r="27" spans="1:1" x14ac:dyDescent="0.25">
      <c r="A27" t="s">
        <v>67</v>
      </c>
    </row>
    <row r="28" spans="1:1" x14ac:dyDescent="0.25">
      <c r="A28" t="s">
        <v>84</v>
      </c>
    </row>
    <row r="29" spans="1:1" x14ac:dyDescent="0.25">
      <c r="A29" t="s">
        <v>79</v>
      </c>
    </row>
    <row r="30" spans="1:1" x14ac:dyDescent="0.25">
      <c r="A30" t="s">
        <v>83</v>
      </c>
    </row>
    <row r="31" spans="1:1" x14ac:dyDescent="0.25">
      <c r="A31" t="s">
        <v>59</v>
      </c>
    </row>
    <row r="32" spans="1:1" x14ac:dyDescent="0.25">
      <c r="A32" t="s">
        <v>71</v>
      </c>
    </row>
    <row r="33" spans="1:1" x14ac:dyDescent="0.25">
      <c r="A33" t="s">
        <v>80</v>
      </c>
    </row>
    <row r="34" spans="1:1" x14ac:dyDescent="0.25">
      <c r="A34" t="s">
        <v>65</v>
      </c>
    </row>
    <row r="35" spans="1:1" x14ac:dyDescent="0.25">
      <c r="A35" t="s">
        <v>93</v>
      </c>
    </row>
    <row r="36" spans="1:1" x14ac:dyDescent="0.25">
      <c r="A36" t="s">
        <v>63</v>
      </c>
    </row>
    <row r="37" spans="1:1" x14ac:dyDescent="0.25">
      <c r="A37" t="s">
        <v>88</v>
      </c>
    </row>
    <row r="38" spans="1:1" x14ac:dyDescent="0.25">
      <c r="A38" t="s">
        <v>61</v>
      </c>
    </row>
    <row r="39" spans="1:1" x14ac:dyDescent="0.25">
      <c r="A39" s="6" t="s">
        <v>76</v>
      </c>
    </row>
    <row r="40" spans="1:1" x14ac:dyDescent="0.25">
      <c r="A40" t="s">
        <v>74</v>
      </c>
    </row>
    <row r="41" spans="1:1" x14ac:dyDescent="0.25">
      <c r="A41" s="7" t="s">
        <v>72</v>
      </c>
    </row>
    <row r="42" spans="1:1" x14ac:dyDescent="0.25">
      <c r="A42" t="s">
        <v>86</v>
      </c>
    </row>
    <row r="43" spans="1:1" x14ac:dyDescent="0.25">
      <c r="A43" t="s">
        <v>78</v>
      </c>
    </row>
    <row r="44" spans="1:1" x14ac:dyDescent="0.25">
      <c r="A44" s="6" t="s">
        <v>87</v>
      </c>
    </row>
    <row r="45" spans="1:1" x14ac:dyDescent="0.25">
      <c r="A45" t="s">
        <v>75</v>
      </c>
    </row>
    <row r="46" spans="1:1" x14ac:dyDescent="0.25">
      <c r="A46" t="s">
        <v>66</v>
      </c>
    </row>
    <row r="47" spans="1:1" x14ac:dyDescent="0.25">
      <c r="A47" t="s">
        <v>91</v>
      </c>
    </row>
    <row r="48" spans="1:1" x14ac:dyDescent="0.25">
      <c r="A48" s="6"/>
    </row>
    <row r="49" spans="1:1" x14ac:dyDescent="0.25">
      <c r="A49" s="7"/>
    </row>
    <row r="50" spans="1:1" x14ac:dyDescent="0.25">
      <c r="A50" s="7"/>
    </row>
  </sheetData>
  <sortState ref="A13:A50">
    <sortCondition ref="A13:A50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Determination</vt:lpstr>
      <vt:lpstr>Recklessness</vt:lpstr>
      <vt:lpstr>Assailment</vt:lpstr>
      <vt:lpstr>Sheet2</vt:lpstr>
      <vt:lpstr>Determination!Avoidance_Buffs</vt:lpstr>
      <vt:lpstr>Determination!Damage_.28and_Over_Time.29</vt:lpstr>
      <vt:lpstr>Determination!Morale_Drain_.28Over_Time_and_Direct.29</vt:lpstr>
      <vt:lpstr>Determination!Threat_Increase_.28No_ToT_or_Transfer.29</vt:lpstr>
      <vt:lpstr>Determination!Threat_Transfer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Soenke</cp:lastModifiedBy>
  <dcterms:created xsi:type="dcterms:W3CDTF">2010-11-27T07:02:28Z</dcterms:created>
  <dcterms:modified xsi:type="dcterms:W3CDTF">2012-12-08T14:00:09Z</dcterms:modified>
</cp:coreProperties>
</file>